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ЫЙ СОВЕТ_хх.11.2022\АКТУАЛЬНЫЙ ДЛЯ УТВЕРЖДЕНИЯ!_Проект бюджета 2023-2025 после замечаний КФ_АКТУАЛЬНО!\"/>
    </mc:Choice>
  </mc:AlternateContent>
  <xr:revisionPtr revIDLastSave="0" documentId="13_ncr:1_{2FF03851-1705-45C8-A827-6FE95E6EF782}" xr6:coauthVersionLast="43" xr6:coauthVersionMax="43" xr10:uidLastSave="{00000000-0000-0000-0000-000000000000}"/>
  <bookViews>
    <workbookView xWindow="-120" yWindow="-120" windowWidth="24240" windowHeight="13140" firstSheet="2" activeTab="4" xr2:uid="{00000000-000D-0000-FFFF-FFFF00000000}"/>
  </bookViews>
  <sheets>
    <sheet name="Прил 1 Доходы 2023,2024,2025" sheetId="1" r:id="rId1"/>
    <sheet name="Прил 2 Ведомструктура расх 2023" sheetId="2" r:id="rId2"/>
    <sheet name="Прил 3 Распред бюдж ассигн 2022" sheetId="3" r:id="rId3"/>
    <sheet name="Прил 4 Источ фин деф бюдж 2022" sheetId="4" r:id="rId4"/>
    <sheet name="Прил 5 Распред бюдж ассигн 2023" sheetId="5" r:id="rId5"/>
  </sheets>
  <definedNames>
    <definedName name="_xlnm.Print_Area" localSheetId="3">'Прил 4 Источ фин деф бюдж 2022'!$A$1:$E$18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4" i="3" l="1"/>
  <c r="B35" i="3"/>
  <c r="B36" i="3"/>
  <c r="G67" i="5" l="1"/>
  <c r="H67" i="5"/>
  <c r="I67" i="5"/>
  <c r="G65" i="5"/>
  <c r="H65" i="5"/>
  <c r="I65" i="5"/>
  <c r="G86" i="2" l="1"/>
  <c r="H86" i="2"/>
  <c r="I86" i="2"/>
  <c r="H30" i="2" l="1"/>
  <c r="H35" i="2"/>
  <c r="G12" i="5"/>
  <c r="H12" i="5"/>
  <c r="I12" i="5"/>
  <c r="I11" i="5" s="1"/>
  <c r="I111" i="5"/>
  <c r="I110" i="5" s="1"/>
  <c r="I109" i="5" s="1"/>
  <c r="I107" i="5"/>
  <c r="I106" i="5" s="1"/>
  <c r="I105" i="5" s="1"/>
  <c r="I103" i="5"/>
  <c r="I98" i="5"/>
  <c r="I94" i="5"/>
  <c r="I92" i="5"/>
  <c r="I91" i="5" s="1"/>
  <c r="I88" i="5"/>
  <c r="I86" i="5"/>
  <c r="I82" i="5"/>
  <c r="I80" i="5"/>
  <c r="I78" i="5"/>
  <c r="I76" i="5"/>
  <c r="I74" i="5"/>
  <c r="I71" i="5"/>
  <c r="I70" i="5" s="1"/>
  <c r="I62" i="5"/>
  <c r="I58" i="5"/>
  <c r="I57" i="5" s="1"/>
  <c r="I56" i="5" s="1"/>
  <c r="I53" i="5"/>
  <c r="I52" i="5" s="1"/>
  <c r="I51" i="5" s="1"/>
  <c r="I49" i="5"/>
  <c r="I48" i="5" s="1"/>
  <c r="I46" i="5"/>
  <c r="I45" i="5" s="1"/>
  <c r="I41" i="5"/>
  <c r="I39" i="5"/>
  <c r="I35" i="5"/>
  <c r="I33" i="5"/>
  <c r="I26" i="5"/>
  <c r="I25" i="5" s="1"/>
  <c r="I21" i="5"/>
  <c r="I19" i="5"/>
  <c r="I16" i="5"/>
  <c r="H111" i="5"/>
  <c r="H110" i="5" s="1"/>
  <c r="H109" i="5" s="1"/>
  <c r="H107" i="5"/>
  <c r="H106" i="5" s="1"/>
  <c r="H105" i="5" s="1"/>
  <c r="H103" i="5"/>
  <c r="H98" i="5"/>
  <c r="H97" i="5" s="1"/>
  <c r="H94" i="5"/>
  <c r="H92" i="5"/>
  <c r="H91" i="5" s="1"/>
  <c r="H88" i="5"/>
  <c r="H86" i="5"/>
  <c r="H82" i="5"/>
  <c r="H80" i="5"/>
  <c r="H78" i="5"/>
  <c r="H76" i="5"/>
  <c r="H74" i="5"/>
  <c r="H71" i="5"/>
  <c r="H70" i="5" s="1"/>
  <c r="H62" i="5"/>
  <c r="H61" i="5" s="1"/>
  <c r="H60" i="5" s="1"/>
  <c r="H58" i="5"/>
  <c r="H57" i="5" s="1"/>
  <c r="H56" i="5" s="1"/>
  <c r="H53" i="5"/>
  <c r="H52" i="5" s="1"/>
  <c r="H51" i="5" s="1"/>
  <c r="H49" i="5"/>
  <c r="H48" i="5" s="1"/>
  <c r="H46" i="5"/>
  <c r="H45" i="5" s="1"/>
  <c r="H41" i="5"/>
  <c r="H39" i="5"/>
  <c r="H35" i="5"/>
  <c r="H33" i="5"/>
  <c r="H26" i="5"/>
  <c r="H25" i="5" s="1"/>
  <c r="H21" i="5"/>
  <c r="H19" i="5"/>
  <c r="H16" i="5"/>
  <c r="H15" i="5" l="1"/>
  <c r="H14" i="5" s="1"/>
  <c r="I31" i="5"/>
  <c r="I29" i="5" s="1"/>
  <c r="H31" i="5"/>
  <c r="H29" i="5" s="1"/>
  <c r="I15" i="5"/>
  <c r="I14" i="5" s="1"/>
  <c r="I10" i="5" s="1"/>
  <c r="I9" i="5" s="1"/>
  <c r="I97" i="5"/>
  <c r="I90" i="5" s="1"/>
  <c r="H90" i="5"/>
  <c r="I85" i="5"/>
  <c r="I84" i="5" s="1"/>
  <c r="H85" i="5"/>
  <c r="H84" i="5" s="1"/>
  <c r="I73" i="5"/>
  <c r="I69" i="5" s="1"/>
  <c r="H8" i="5"/>
  <c r="H7" i="5" s="1"/>
  <c r="I8" i="5"/>
  <c r="I7" i="5" s="1"/>
  <c r="I61" i="5"/>
  <c r="I60" i="5" s="1"/>
  <c r="H11" i="5"/>
  <c r="H73" i="5"/>
  <c r="H69" i="5" s="1"/>
  <c r="D32" i="3"/>
  <c r="E32" i="3"/>
  <c r="H10" i="5" l="1"/>
  <c r="H9" i="5" s="1"/>
  <c r="H113" i="5" s="1"/>
  <c r="H28" i="5"/>
  <c r="I28" i="5"/>
  <c r="I113" i="5" s="1"/>
  <c r="F32" i="3"/>
  <c r="F30" i="3"/>
  <c r="F25" i="3"/>
  <c r="F23" i="3"/>
  <c r="F20" i="3"/>
  <c r="F18" i="3"/>
  <c r="F16" i="3"/>
  <c r="F14" i="3"/>
  <c r="E30" i="3"/>
  <c r="E25" i="3"/>
  <c r="E23" i="3"/>
  <c r="E20" i="3"/>
  <c r="E18" i="3"/>
  <c r="E16" i="3"/>
  <c r="E14" i="3"/>
  <c r="I37" i="2"/>
  <c r="H37" i="2"/>
  <c r="G37" i="2"/>
  <c r="G7" i="2"/>
  <c r="G35" i="2"/>
  <c r="I35" i="2"/>
  <c r="H22" i="2" l="1"/>
  <c r="G23" i="2"/>
  <c r="G22" i="2" s="1"/>
  <c r="H23" i="2"/>
  <c r="I23" i="2"/>
  <c r="I22" i="2" s="1"/>
  <c r="I106" i="2" l="1"/>
  <c r="I105" i="2" s="1"/>
  <c r="I103" i="2" s="1"/>
  <c r="I101" i="2"/>
  <c r="I100" i="2" s="1"/>
  <c r="I99" i="2" s="1"/>
  <c r="I97" i="2"/>
  <c r="I92" i="2"/>
  <c r="I89" i="2"/>
  <c r="I88" i="2" s="1"/>
  <c r="I85" i="2"/>
  <c r="I82" i="2"/>
  <c r="I80" i="2"/>
  <c r="I76" i="2"/>
  <c r="I74" i="2"/>
  <c r="I72" i="2"/>
  <c r="I70" i="2"/>
  <c r="I68" i="2"/>
  <c r="I65" i="2"/>
  <c r="I64" i="2" s="1"/>
  <c r="I61" i="2"/>
  <c r="I59" i="2"/>
  <c r="I56" i="2"/>
  <c r="I52" i="2"/>
  <c r="I51" i="2" s="1"/>
  <c r="I50" i="2" s="1"/>
  <c r="I48" i="2"/>
  <c r="I47" i="2" s="1"/>
  <c r="I46" i="2" s="1"/>
  <c r="I44" i="2"/>
  <c r="I43" i="2" s="1"/>
  <c r="I41" i="2"/>
  <c r="I40" i="2" s="1"/>
  <c r="I30" i="2"/>
  <c r="I28" i="2"/>
  <c r="I18" i="2"/>
  <c r="I16" i="2"/>
  <c r="I14" i="2"/>
  <c r="I11" i="2"/>
  <c r="I10" i="2" s="1"/>
  <c r="I7" i="2"/>
  <c r="H106" i="2"/>
  <c r="H105" i="2" s="1"/>
  <c r="H103" i="2" s="1"/>
  <c r="H101" i="2"/>
  <c r="H100" i="2" s="1"/>
  <c r="H99" i="2" s="1"/>
  <c r="H97" i="2"/>
  <c r="H92" i="2"/>
  <c r="H89" i="2"/>
  <c r="H88" i="2" s="1"/>
  <c r="H85" i="2"/>
  <c r="H82" i="2"/>
  <c r="H80" i="2"/>
  <c r="H76" i="2"/>
  <c r="H74" i="2"/>
  <c r="H72" i="2"/>
  <c r="H70" i="2"/>
  <c r="H68" i="2"/>
  <c r="H65" i="2"/>
  <c r="H64" i="2" s="1"/>
  <c r="H61" i="2"/>
  <c r="H59" i="2"/>
  <c r="H56" i="2"/>
  <c r="H52" i="2"/>
  <c r="H51" i="2" s="1"/>
  <c r="H50" i="2" s="1"/>
  <c r="H48" i="2"/>
  <c r="H47" i="2" s="1"/>
  <c r="H46" i="2" s="1"/>
  <c r="H44" i="2"/>
  <c r="H43" i="2" s="1"/>
  <c r="H41" i="2"/>
  <c r="H40" i="2" s="1"/>
  <c r="H28" i="2"/>
  <c r="H27" i="2" s="1"/>
  <c r="E11" i="3" s="1"/>
  <c r="E8" i="3" s="1"/>
  <c r="E34" i="3" s="1"/>
  <c r="H18" i="2"/>
  <c r="H16" i="2"/>
  <c r="H14" i="2"/>
  <c r="H11" i="2"/>
  <c r="H10" i="2" s="1"/>
  <c r="H7" i="2"/>
  <c r="C13" i="1"/>
  <c r="D13" i="1"/>
  <c r="D12" i="1" s="1"/>
  <c r="D11" i="1" s="1"/>
  <c r="D10" i="1" s="1"/>
  <c r="E13" i="1"/>
  <c r="C14" i="1"/>
  <c r="D14" i="1"/>
  <c r="E14" i="1"/>
  <c r="E24" i="1"/>
  <c r="E20" i="1"/>
  <c r="E17" i="1"/>
  <c r="E8" i="1"/>
  <c r="E7" i="1" s="1"/>
  <c r="D24" i="1"/>
  <c r="D20" i="1"/>
  <c r="D17" i="1"/>
  <c r="D8" i="1"/>
  <c r="D7" i="1"/>
  <c r="C17" i="1"/>
  <c r="C12" i="1"/>
  <c r="C11" i="1" s="1"/>
  <c r="C10" i="1" s="1"/>
  <c r="C8" i="1"/>
  <c r="C7" i="1" s="1"/>
  <c r="E12" i="1" l="1"/>
  <c r="E11" i="1" s="1"/>
  <c r="E10" i="1" s="1"/>
  <c r="E6" i="1" s="1"/>
  <c r="H79" i="2"/>
  <c r="H26" i="2"/>
  <c r="I27" i="2"/>
  <c r="I91" i="2"/>
  <c r="I84" i="2" s="1"/>
  <c r="H91" i="2"/>
  <c r="H84" i="2" s="1"/>
  <c r="I79" i="2"/>
  <c r="I78" i="2" s="1"/>
  <c r="H78" i="2"/>
  <c r="H67" i="2"/>
  <c r="H63" i="2" s="1"/>
  <c r="I67" i="2"/>
  <c r="I63" i="2" s="1"/>
  <c r="I55" i="2"/>
  <c r="I54" i="2" s="1"/>
  <c r="H55" i="2"/>
  <c r="H54" i="2" s="1"/>
  <c r="I13" i="2"/>
  <c r="I9" i="2" s="1"/>
  <c r="I8" i="2" s="1"/>
  <c r="H13" i="2"/>
  <c r="H9" i="2" s="1"/>
  <c r="H8" i="2" s="1"/>
  <c r="E19" i="1"/>
  <c r="E16" i="1" s="1"/>
  <c r="D19" i="1"/>
  <c r="D16" i="1" s="1"/>
  <c r="D6" i="1"/>
  <c r="E15" i="1"/>
  <c r="E28" i="1" s="1"/>
  <c r="G111" i="5"/>
  <c r="G110" i="5" s="1"/>
  <c r="G109" i="5" s="1"/>
  <c r="G98" i="5"/>
  <c r="G107" i="5"/>
  <c r="G106" i="5" s="1"/>
  <c r="G105" i="5" s="1"/>
  <c r="G103" i="5"/>
  <c r="G94" i="5"/>
  <c r="G92" i="5"/>
  <c r="G91" i="5" s="1"/>
  <c r="G88" i="5"/>
  <c r="G85" i="5" s="1"/>
  <c r="G84" i="5" s="1"/>
  <c r="G86" i="5"/>
  <c r="G82" i="5"/>
  <c r="G80" i="5"/>
  <c r="G78" i="5"/>
  <c r="G76" i="5"/>
  <c r="G74" i="5" s="1"/>
  <c r="G71" i="5"/>
  <c r="G70" i="5" s="1"/>
  <c r="G62" i="5"/>
  <c r="G61" i="5" s="1"/>
  <c r="G60" i="5" s="1"/>
  <c r="G58" i="5"/>
  <c r="G57" i="5" s="1"/>
  <c r="G56" i="5" s="1"/>
  <c r="G53" i="5"/>
  <c r="G52" i="5" s="1"/>
  <c r="G51" i="5" s="1"/>
  <c r="G49" i="5"/>
  <c r="G48" i="5" s="1"/>
  <c r="G46" i="5"/>
  <c r="G45" i="5" s="1"/>
  <c r="G41" i="5"/>
  <c r="G39" i="5"/>
  <c r="G35" i="5"/>
  <c r="G33" i="5"/>
  <c r="G26" i="5"/>
  <c r="G25" i="5" s="1"/>
  <c r="G21" i="5"/>
  <c r="G19" i="5"/>
  <c r="G16" i="5"/>
  <c r="G11" i="5"/>
  <c r="D30" i="3"/>
  <c r="D25" i="3"/>
  <c r="D23" i="3"/>
  <c r="D20" i="3"/>
  <c r="D18" i="3"/>
  <c r="D16" i="3"/>
  <c r="D14" i="3"/>
  <c r="G15" i="5" l="1"/>
  <c r="I26" i="2"/>
  <c r="F11" i="3"/>
  <c r="F8" i="3" s="1"/>
  <c r="F34" i="3" s="1"/>
  <c r="G8" i="5"/>
  <c r="G7" i="5"/>
  <c r="G31" i="5"/>
  <c r="G29" i="5" s="1"/>
  <c r="G97" i="5"/>
  <c r="G90" i="5" s="1"/>
  <c r="G73" i="5"/>
  <c r="G69" i="5" s="1"/>
  <c r="G14" i="5"/>
  <c r="G10" i="5" s="1"/>
  <c r="G9" i="5" s="1"/>
  <c r="I25" i="2"/>
  <c r="I108" i="2" s="1"/>
  <c r="I110" i="2" s="1"/>
  <c r="H25" i="2"/>
  <c r="H108" i="2" s="1"/>
  <c r="H110" i="2" s="1"/>
  <c r="D15" i="1"/>
  <c r="D28" i="1" s="1"/>
  <c r="G18" i="2"/>
  <c r="G28" i="5" l="1"/>
  <c r="G113" i="5"/>
  <c r="G89" i="2"/>
  <c r="G88" i="2" s="1"/>
  <c r="G85" i="2"/>
  <c r="G68" i="2" l="1"/>
  <c r="G65" i="2"/>
  <c r="G64" i="2" s="1"/>
  <c r="G56" i="2"/>
  <c r="G59" i="2"/>
  <c r="G61" i="2"/>
  <c r="G48" i="2"/>
  <c r="G47" i="2" s="1"/>
  <c r="G46" i="2" s="1"/>
  <c r="G44" i="2"/>
  <c r="G43" i="2" s="1"/>
  <c r="G41" i="2"/>
  <c r="G40" i="2" s="1"/>
  <c r="G97" i="2"/>
  <c r="G92" i="2"/>
  <c r="G101" i="2"/>
  <c r="G100" i="2" s="1"/>
  <c r="G99" i="2" s="1"/>
  <c r="G106" i="2"/>
  <c r="G105" i="2" s="1"/>
  <c r="G103" i="2" s="1"/>
  <c r="G82" i="2"/>
  <c r="G80" i="2"/>
  <c r="G76" i="2"/>
  <c r="G74" i="2"/>
  <c r="G72" i="2"/>
  <c r="G70" i="2"/>
  <c r="G52" i="2"/>
  <c r="G51" i="2" s="1"/>
  <c r="G50" i="2" s="1"/>
  <c r="G30" i="2"/>
  <c r="G28" i="2"/>
  <c r="G16" i="2"/>
  <c r="G14" i="2"/>
  <c r="G13" i="2" s="1"/>
  <c r="G11" i="2"/>
  <c r="G10" i="2" s="1"/>
  <c r="C24" i="1"/>
  <c r="C20" i="1"/>
  <c r="C6" i="1"/>
  <c r="G79" i="2" l="1"/>
  <c r="G78" i="2" s="1"/>
  <c r="G91" i="2"/>
  <c r="G84" i="2" s="1"/>
  <c r="G9" i="2"/>
  <c r="G55" i="2"/>
  <c r="G54" i="2" s="1"/>
  <c r="G27" i="2"/>
  <c r="G67" i="2"/>
  <c r="G63" i="2" s="1"/>
  <c r="C19" i="1"/>
  <c r="C15" i="1" s="1"/>
  <c r="C28" i="1" s="1"/>
  <c r="G8" i="2"/>
  <c r="G26" i="2" l="1"/>
  <c r="D11" i="3"/>
  <c r="D8" i="3" s="1"/>
  <c r="D34" i="3" s="1"/>
  <c r="G25" i="2"/>
  <c r="G108" i="2" s="1"/>
  <c r="G110" i="2" s="1"/>
  <c r="C16" i="1"/>
</calcChain>
</file>

<file path=xl/sharedStrings.xml><?xml version="1.0" encoding="utf-8"?>
<sst xmlns="http://schemas.openxmlformats.org/spreadsheetml/2006/main" count="747" uniqueCount="293">
  <si>
    <t xml:space="preserve">ПРОЕКТ 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</si>
  <si>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</si>
  <si>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</si>
  <si>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</si>
  <si>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</si>
  <si>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</si>
  <si>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</si>
  <si>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</si>
  <si>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</si>
  <si>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</si>
  <si>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</si>
  <si>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</si>
  <si>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</si>
  <si>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</si>
  <si>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</si>
  <si>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</si>
  <si>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</si>
  <si>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</si>
  <si>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</si>
  <si>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</si>
  <si>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</si>
  <si>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</si>
  <si>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</si>
  <si>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</si>
  <si>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</si>
  <si>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</si>
  <si>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</si>
  <si>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</si>
  <si>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</si>
  <si>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</si>
  <si>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</si>
  <si>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</si>
  <si>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</si>
  <si>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</si>
  <si>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</si>
  <si>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</si>
  <si>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</si>
  <si>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</si>
  <si>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</si>
  <si>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</si>
  <si>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</si>
  <si>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</si>
  <si>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</si>
  <si>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</si>
  <si>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</si>
  <si>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</si>
  <si>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</si>
  <si>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</si>
  <si>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</si>
  <si>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</si>
  <si>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</si>
  <si>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</si>
  <si>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</si>
  <si>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</si>
  <si>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</si>
  <si>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</si>
  <si>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</si>
  <si>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</si>
  <si>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</si>
  <si>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</si>
  <si>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</si>
  <si>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</si>
  <si>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</si>
  <si>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</si>
  <si>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</si>
  <si>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</si>
  <si>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</si>
  <si>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</si>
  <si>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</si>
  <si>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</si>
  <si>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</si>
  <si>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</si>
  <si>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</si>
  <si>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</si>
  <si>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</si>
  <si>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</si>
  <si>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</si>
  <si>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</si>
  <si>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</si>
  <si>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</si>
  <si>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</si>
  <si>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</si>
  <si>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</si>
  <si>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</si>
  <si>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</si>
  <si>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</si>
  <si>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</si>
  <si>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</si>
  <si>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</si>
  <si>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</si>
  <si>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</si>
  <si>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</si>
  <si>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</si>
  <si>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</si>
  <si>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</si>
  <si>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</si>
  <si>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</si>
  <si>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</si>
  <si>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</si>
  <si>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</si>
  <si>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</si>
  <si>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</si>
  <si>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</si>
  <si>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</si>
  <si>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</si>
  <si>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</si>
  <si>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</si>
  <si>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</si>
  <si>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</si>
  <si>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</si>
  <si>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</si>
  <si>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</si>
  <si>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</si>
  <si>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</si>
  <si>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</si>
  <si>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</si>
  <si>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</si>
  <si>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</si>
  <si>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</si>
  <si>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</si>
  <si>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</si>
  <si>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</si>
  <si>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</si>
  <si>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</si>
  <si>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</si>
  <si>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</si>
  <si>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</si>
  <si>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</si>
  <si>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</si>
  <si>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</si>
  <si>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</si>
  <si>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</si>
  <si>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</si>
  <si>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</si>
  <si>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</si>
  <si>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</si>
  <si>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</si>
  <si>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</si>
  <si>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</si>
  <si>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</si>
  <si>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</si>
  <si>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</si>
  <si>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</si>
  <si>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</si>
  <si>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</si>
  <si>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</si>
  <si>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</si>
  <si>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</si>
  <si>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</si>
  <si>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</si>
  <si>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</si>
  <si>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</si>
  <si>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</si>
  <si>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</si>
  <si>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</si>
  <si>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</si>
  <si>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</si>
  <si>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</si>
  <si>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</si>
  <si>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</si>
  <si>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</si>
  <si>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</si>
  <si>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</si>
  <si>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</si>
  <si>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</si>
  <si>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</si>
  <si>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</si>
  <si>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</si>
  <si>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</si>
  <si>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</si>
  <si>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</si>
  <si>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</si>
  <si>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</si>
  <si>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</si>
  <si>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</si>
  <si>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</si>
  <si>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</si>
  <si>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</si>
  <si>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</si>
  <si>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</si>
  <si>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</si>
  <si>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</si>
  <si>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</si>
  <si>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</si>
  <si>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</si>
  <si>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</si>
  <si>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ПРОЕКТ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</si>
  <si>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</si>
  <si>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</si>
  <si>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</si>
  <si>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</si>
  <si>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</si>
  <si>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</si>
  <si>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</si>
  <si>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</si>
  <si>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</si>
  <si>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>7.3.</t>
  </si>
  <si>
    <t>Физическая культура и спорт</t>
  </si>
  <si>
    <t>Средства массовой информации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</si>
  <si>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</si>
  <si>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</si>
  <si>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</si>
  <si>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</si>
  <si>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</si>
  <si>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</si>
  <si>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</si>
  <si>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</si>
  <si>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</si>
  <si>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</si>
  <si>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</si>
  <si>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</si>
  <si>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</si>
  <si>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</si>
  <si>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</si>
  <si>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</si>
  <si>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</si>
  <si>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</si>
  <si>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</si>
  <si>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</si>
  <si>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</si>
  <si>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>Функционирование Правительства Российской  Федерации,</t>
  </si>
  <si>
    <t xml:space="preserve"> высших исполнительных органов государственной власти субъектов Российской Федерации, местных администраций </t>
  </si>
  <si>
    <t>Закупка товаров, работ и услуг</t>
  </si>
  <si>
    <t xml:space="preserve"> для обеспечения государственных (муниципальных) нужд</t>
  </si>
  <si>
    <t xml:space="preserve">Национальная безопасность и правоохранительная деятельность </t>
  </si>
  <si>
    <t>БЛАГОУСТРОЙСТВО</t>
  </si>
  <si>
    <t>Благоустройство дворовых территорий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</si>
  <si>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</si>
  <si>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</si>
  <si>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</si>
  <si>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</si>
  <si>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</si>
  <si>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</si>
  <si>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9.2.</t>
  </si>
  <si>
    <t>СРЕДСТВА МАССОВОЙ ИНФОРМАЦИИ</t>
  </si>
  <si>
    <t>973 2 02 15001 00 0000 150</t>
  </si>
  <si>
    <t>973 2 02 15001 03 0000 150</t>
  </si>
  <si>
    <t>Приложение №1 к ПРОЕКТУ Решения МС МО  «Купчино"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 ХХ от хх.хх.2022</t>
  </si>
  <si>
    <t>Глава Местной Администрации</t>
  </si>
  <si>
    <t>А.В.Голубев</t>
  </si>
  <si>
    <t>Глава Местной Администрации  _________________________</t>
  </si>
  <si>
    <t>Утверждено на 2023 год</t>
  </si>
  <si>
    <t>Утверждено на 2024 год</t>
  </si>
  <si>
    <t>Утверждено на 2025 год</t>
  </si>
  <si>
    <t>Доходы бюджета внутригородского муниципального образования Санкт-Петербурга муниципальный округ Купчино                                                                                 на 2023 финансовый год и плановый период 2024-2025 годов</t>
  </si>
  <si>
    <t>Ведомственна структура расходов бюджета внутригородского муниципального образования Санкт-Петербурга муниципальный округ Купчино на 2023 финансовый год и плановый период 2024-2025 годов</t>
  </si>
  <si>
    <t>Приложение №2 к Проекту Решения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№ХХ от хх.хх.2022</t>
  </si>
  <si>
    <t>020000011</t>
  </si>
  <si>
    <t>020000021</t>
  </si>
  <si>
    <t>020000022</t>
  </si>
  <si>
    <t>020000023</t>
  </si>
  <si>
    <t>0920400441</t>
  </si>
  <si>
    <t>020000031</t>
  </si>
  <si>
    <t>020000032</t>
  </si>
  <si>
    <t>0700000061</t>
  </si>
  <si>
    <t>0900000070</t>
  </si>
  <si>
    <t>0310</t>
  </si>
  <si>
    <t>1202</t>
  </si>
  <si>
    <t>Приложение №3 к ПРОЕКТУ Решения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№ХХ от хх.хх.2022</t>
  </si>
  <si>
    <t>Распределения бюджетных ассигнований бюджета внутригородского муниципального образования Санкт-Петербурга муниципальный округ Купчино  на 2023 финансовый год и плановый период 2024-2025 годов по разделам, подразделам  классификации расходов</t>
  </si>
  <si>
    <t>Приложение №4 к Решению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№ХХ от хх..2022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</si>
  <si>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2023 финансовый год и плановый период 2024-2025 годов</t>
  </si>
  <si>
    <t>План 2023</t>
  </si>
  <si>
    <t>План 2024</t>
  </si>
  <si>
    <t>План 2025</t>
  </si>
  <si>
    <r>
      <t>Глава Местной Администрации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</si>
  <si>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020000020</t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</si>
  <si>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Санкт-Петербурга муниципальный округ Купчино на 2023 финансовый год и плановый период 2024-2025 годов</t>
  </si>
  <si>
    <t xml:space="preserve">Глава Местной Администрации </t>
  </si>
  <si>
    <t>Приложение №5 к Проекту Решения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№ХХ от хх.хх.2022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</si>
  <si>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</si>
  <si>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</si>
  <si>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</si>
  <si>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</si>
  <si>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подготовки и обучение неработающего населения спсобам защиты в чрезвычайных ситуациях</t>
  </si>
  <si>
    <t>Участие в организации и финансировании:проведения оплачваемых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</si>
  <si>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>Проведение санитарных рубок в том числе удаление аварийных, больных деревьев и кустарников, реконструкция зеленых насаждений внутриквартального озеленения</t>
  </si>
  <si>
    <t>Уборка территорий внутриквартального озеленения</t>
  </si>
  <si>
    <t xml:space="preserve">Профессиональная подготовка, переподготовка и повышение квалификации </t>
  </si>
  <si>
    <t>Участие в деятельности по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</si>
  <si>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</si>
  <si>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</si>
  <si>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</si>
  <si>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</si>
  <si>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</si>
  <si>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Уборка  территорий внутриквартального озеленения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</si>
  <si>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сбъекта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</si>
  <si>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 опекуну (попечителю), приемному родителю</t>
  </si>
  <si>
    <t>Субвенции бюджетам внутригородских муниципальных образований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</si>
  <si>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Санкт-Петербурга на вознаграждение, причитающееся опекуну (попечителю), приемному родителю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</si>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</sst>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_-* #,##0.0\ _₽_-;\-* #,##0.0\ _₽_-;_-* &quot;-&quot;?\ _₽_-;_-@_-"/>
    <numFmt numFmtId="167" formatCode="#,##0.0\ _₽"/>
  </numFmts>
  <fonts count="23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0" fontId="19" fillId="0" borderId="0"/>
    <xf numFmtId="0" fontId="20" fillId="0" borderId="0"/>
  </cellStyleXfs>
  <cellXfs count="16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5" fontId="15" fillId="0" borderId="4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justify" vertical="center"/>
    </xf>
    <xf numFmtId="164" fontId="13" fillId="0" borderId="4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6" xfId="0" applyBorder="1"/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165" fontId="6" fillId="0" borderId="6" xfId="0" applyNumberFormat="1" applyFont="1" applyBorder="1"/>
    <xf numFmtId="165" fontId="3" fillId="0" borderId="7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0" fillId="2" borderId="6" xfId="0" applyFill="1" applyBorder="1"/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6" fontId="6" fillId="0" borderId="6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6" fontId="5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9" xfId="0" applyBorder="1"/>
    <xf numFmtId="49" fontId="0" fillId="2" borderId="6" xfId="0" applyNumberFormat="1" applyFill="1" applyBorder="1"/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/>
    <xf numFmtId="49" fontId="9" fillId="2" borderId="6" xfId="0" applyNumberFormat="1" applyFont="1" applyFill="1" applyBorder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 vertical="center"/>
    </xf>
    <xf numFmtId="0" fontId="17" fillId="0" borderId="0" xfId="0" applyFont="1" applyBorder="1"/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 wrapText="1"/>
    </xf>
    <xf numFmtId="167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167" fontId="6" fillId="0" borderId="6" xfId="0" applyNumberFormat="1" applyFont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/>
    </xf>
    <xf numFmtId="167" fontId="3" fillId="0" borderId="6" xfId="0" applyNumberFormat="1" applyFont="1" applyBorder="1" applyAlignment="1">
      <alignment horizontal="right" vertical="center"/>
    </xf>
    <xf numFmtId="167" fontId="4" fillId="0" borderId="6" xfId="0" applyNumberFormat="1" applyFont="1" applyBorder="1" applyAlignment="1">
      <alignment horizontal="right" vertical="center"/>
    </xf>
    <xf numFmtId="167" fontId="5" fillId="0" borderId="6" xfId="0" applyNumberFormat="1" applyFont="1" applyBorder="1" applyAlignment="1">
      <alignment horizontal="right" vertical="center"/>
    </xf>
    <xf numFmtId="14" fontId="4" fillId="2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164" fontId="13" fillId="0" borderId="0" xfId="0" applyNumberFormat="1" applyFont="1" applyBorder="1" applyAlignment="1">
      <alignment horizontal="right" vertical="center"/>
    </xf>
    <xf numFmtId="166" fontId="7" fillId="0" borderId="6" xfId="0" applyNumberFormat="1" applyFont="1" applyBorder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66" fontId="6" fillId="2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6" fillId="2" borderId="7" xfId="0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9" fillId="0" borderId="9" xfId="0" applyFont="1" applyBorder="1" applyAlignment="1">
      <alignment horizontal="right"/>
    </xf>
    <xf numFmtId="165" fontId="15" fillId="0" borderId="1" xfId="0" applyNumberFormat="1" applyFont="1" applyBorder="1" applyAlignment="1">
      <alignment horizontal="right" vertical="center"/>
    </xf>
    <xf numFmtId="165" fontId="15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7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7" fontId="6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4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opLeftCell="A15" zoomScaleNormal="100" workbookViewId="0">
      <selection activeCell="B23" sqref="B23"/>
    </sheetView>
  </sheetViews>
  <sheetFormatPr defaultRowHeight="15" x14ac:dyDescent="0.25"/>
  <cols>
    <col min="1" max="1" width="68.5703125" customWidth="1"/>
    <col min="2" max="2" width="22.140625" customWidth="1"/>
    <col min="3" max="5" width="12.140625" customWidth="1"/>
  </cols>
  <sheetData>
    <row r="1" spans="1:5" ht="54" customHeight="1" x14ac:dyDescent="0.25">
      <c r="A1" s="28"/>
      <c r="B1" s="113" t="s">
        <v>237</v>
      </c>
      <c r="C1" s="114"/>
      <c r="D1" s="114"/>
      <c r="E1" s="114"/>
    </row>
    <row r="2" spans="1:5" x14ac:dyDescent="0.25">
      <c r="A2" s="117" t="s">
        <v>0</v>
      </c>
      <c r="B2" s="117"/>
      <c r="C2" s="117"/>
      <c r="D2" s="118"/>
      <c r="E2" s="118"/>
    </row>
    <row r="3" spans="1:5" ht="25.5" customHeight="1" x14ac:dyDescent="0.25">
      <c r="A3" s="115" t="s">
        <v>244</v>
      </c>
      <c r="B3" s="115"/>
      <c r="C3" s="115"/>
      <c r="D3" s="116"/>
      <c r="E3" s="116"/>
    </row>
    <row r="4" spans="1:5" x14ac:dyDescent="0.25">
      <c r="A4" s="1"/>
    </row>
    <row r="5" spans="1:5" ht="23.25" customHeight="1" x14ac:dyDescent="0.25">
      <c r="A5" s="30" t="s">
        <v>1</v>
      </c>
      <c r="B5" s="30" t="s">
        <v>2</v>
      </c>
      <c r="C5" s="31" t="s">
        <v>241</v>
      </c>
      <c r="D5" s="31" t="s">
        <v>242</v>
      </c>
      <c r="E5" s="31" t="s">
        <v>243</v>
      </c>
    </row>
    <row r="6" spans="1:5" x14ac:dyDescent="0.25">
      <c r="A6" s="32" t="s">
        <v>3</v>
      </c>
      <c r="B6" s="33" t="s">
        <v>4</v>
      </c>
      <c r="C6" s="36">
        <f>C7+C10</f>
        <v>1937.1</v>
      </c>
      <c r="D6" s="42">
        <f>D7+D10</f>
        <v>2128</v>
      </c>
      <c r="E6" s="42">
        <f>E7+E10</f>
        <v>2340</v>
      </c>
    </row>
    <row r="7" spans="1:5" x14ac:dyDescent="0.25">
      <c r="A7" s="32" t="s">
        <v>5</v>
      </c>
      <c r="B7" s="33" t="s">
        <v>6</v>
      </c>
      <c r="C7" s="36">
        <f t="shared" ref="C7:E8" si="0">C8</f>
        <v>1937.1</v>
      </c>
      <c r="D7" s="42">
        <f t="shared" si="0"/>
        <v>2128</v>
      </c>
      <c r="E7" s="42">
        <f t="shared" si="0"/>
        <v>2340</v>
      </c>
    </row>
    <row r="8" spans="1:5" x14ac:dyDescent="0.25">
      <c r="A8" s="32" t="s">
        <v>7</v>
      </c>
      <c r="B8" s="33" t="s">
        <v>8</v>
      </c>
      <c r="C8" s="36">
        <f t="shared" si="0"/>
        <v>1937.1</v>
      </c>
      <c r="D8" s="42">
        <f t="shared" si="0"/>
        <v>2128</v>
      </c>
      <c r="E8" s="42">
        <f t="shared" si="0"/>
        <v>2340</v>
      </c>
    </row>
    <row r="9" spans="1:5" ht="45" customHeight="1" x14ac:dyDescent="0.25">
      <c r="A9" s="34" t="s">
        <v>9</v>
      </c>
      <c r="B9" s="30" t="s">
        <v>10</v>
      </c>
      <c r="C9" s="38">
        <v>1937.1</v>
      </c>
      <c r="D9" s="38">
        <v>2128</v>
      </c>
      <c r="E9" s="38">
        <v>2340</v>
      </c>
    </row>
    <row r="10" spans="1:5" ht="24" hidden="1" x14ac:dyDescent="0.25">
      <c r="A10" s="32" t="s">
        <v>11</v>
      </c>
      <c r="B10" s="33" t="s">
        <v>12</v>
      </c>
      <c r="C10" s="37">
        <f t="shared" ref="C10:E11" si="1">C11</f>
        <v>0</v>
      </c>
      <c r="D10" s="37">
        <f t="shared" si="1"/>
        <v>0</v>
      </c>
      <c r="E10" s="37">
        <f t="shared" si="1"/>
        <v>0</v>
      </c>
    </row>
    <row r="11" spans="1:5" hidden="1" x14ac:dyDescent="0.25">
      <c r="A11" s="32" t="s">
        <v>13</v>
      </c>
      <c r="B11" s="33" t="s">
        <v>14</v>
      </c>
      <c r="C11" s="37">
        <f t="shared" si="1"/>
        <v>0</v>
      </c>
      <c r="D11" s="42">
        <f t="shared" si="1"/>
        <v>0</v>
      </c>
      <c r="E11" s="42">
        <f t="shared" si="1"/>
        <v>0</v>
      </c>
    </row>
    <row r="12" spans="1:5" ht="28.5" hidden="1" customHeight="1" x14ac:dyDescent="0.25">
      <c r="A12" s="32" t="s">
        <v>15</v>
      </c>
      <c r="B12" s="33" t="s">
        <v>16</v>
      </c>
      <c r="C12" s="37">
        <f>C13+C14</f>
        <v>0</v>
      </c>
      <c r="D12" s="37">
        <f>D13+D14</f>
        <v>0</v>
      </c>
      <c r="E12" s="37">
        <f>E13+E14</f>
        <v>0</v>
      </c>
    </row>
    <row r="13" spans="1:5" ht="43.5" hidden="1" customHeight="1" x14ac:dyDescent="0.25">
      <c r="A13" s="34" t="s">
        <v>17</v>
      </c>
      <c r="B13" s="30" t="s">
        <v>18</v>
      </c>
      <c r="C13" s="38">
        <f>0</f>
        <v>0</v>
      </c>
      <c r="D13" s="38">
        <f>0</f>
        <v>0</v>
      </c>
      <c r="E13" s="38">
        <f>0</f>
        <v>0</v>
      </c>
    </row>
    <row r="14" spans="1:5" ht="26.25" hidden="1" customHeight="1" x14ac:dyDescent="0.25">
      <c r="A14" s="35" t="s">
        <v>19</v>
      </c>
      <c r="B14" s="30" t="s">
        <v>20</v>
      </c>
      <c r="C14" s="38">
        <f>0</f>
        <v>0</v>
      </c>
      <c r="D14" s="38">
        <f>0</f>
        <v>0</v>
      </c>
      <c r="E14" s="38">
        <f>0</f>
        <v>0</v>
      </c>
    </row>
    <row r="15" spans="1:5" x14ac:dyDescent="0.25">
      <c r="A15" s="32" t="s">
        <v>21</v>
      </c>
      <c r="B15" s="33" t="s">
        <v>22</v>
      </c>
      <c r="C15" s="36">
        <f>C17+C19</f>
        <v>117242</v>
      </c>
      <c r="D15" s="42">
        <f>D17+D19</f>
        <v>122829.70000000001</v>
      </c>
      <c r="E15" s="42">
        <f>E17+E19</f>
        <v>128291</v>
      </c>
    </row>
    <row r="16" spans="1:5" ht="28.5" customHeight="1" x14ac:dyDescent="0.25">
      <c r="A16" s="32" t="s">
        <v>23</v>
      </c>
      <c r="B16" s="33" t="s">
        <v>24</v>
      </c>
      <c r="C16" s="36">
        <f>C17+C19</f>
        <v>117242</v>
      </c>
      <c r="D16" s="36">
        <f>D17+D19</f>
        <v>122829.70000000001</v>
      </c>
      <c r="E16" s="36">
        <f>E17+E19</f>
        <v>128291</v>
      </c>
    </row>
    <row r="17" spans="1:5" x14ac:dyDescent="0.25">
      <c r="A17" s="32" t="s">
        <v>25</v>
      </c>
      <c r="B17" s="33" t="s">
        <v>235</v>
      </c>
      <c r="C17" s="37">
        <f>C18</f>
        <v>97503.4</v>
      </c>
      <c r="D17" s="42">
        <f>D18</f>
        <v>102130.6</v>
      </c>
      <c r="E17" s="42">
        <f>E18</f>
        <v>106646.1</v>
      </c>
    </row>
    <row r="18" spans="1:5" ht="38.25" customHeight="1" x14ac:dyDescent="0.25">
      <c r="A18" s="35" t="s">
        <v>286</v>
      </c>
      <c r="B18" s="30" t="s">
        <v>236</v>
      </c>
      <c r="C18" s="38">
        <v>97503.4</v>
      </c>
      <c r="D18" s="38">
        <v>102130.6</v>
      </c>
      <c r="E18" s="38">
        <v>106646.1</v>
      </c>
    </row>
    <row r="19" spans="1:5" x14ac:dyDescent="0.25">
      <c r="A19" s="32" t="s">
        <v>26</v>
      </c>
      <c r="B19" s="33" t="s">
        <v>27</v>
      </c>
      <c r="C19" s="36">
        <f>C20+C24</f>
        <v>19738.599999999999</v>
      </c>
      <c r="D19" s="42">
        <f>D20+D24</f>
        <v>20699.099999999999</v>
      </c>
      <c r="E19" s="42">
        <f>E20+E24</f>
        <v>21644.899999999998</v>
      </c>
    </row>
    <row r="20" spans="1:5" ht="30" customHeight="1" x14ac:dyDescent="0.25">
      <c r="A20" s="34" t="s">
        <v>28</v>
      </c>
      <c r="B20" s="33" t="s">
        <v>29</v>
      </c>
      <c r="C20" s="36">
        <f>C21+C23</f>
        <v>3721.1000000000004</v>
      </c>
      <c r="D20" s="36">
        <f>D21+D23</f>
        <v>3901.6</v>
      </c>
      <c r="E20" s="36">
        <f>E21+E23</f>
        <v>4079.7</v>
      </c>
    </row>
    <row r="21" spans="1:5" ht="21.75" customHeight="1" x14ac:dyDescent="0.25">
      <c r="A21" s="126" t="s">
        <v>30</v>
      </c>
      <c r="B21" s="127" t="s">
        <v>31</v>
      </c>
      <c r="C21" s="122">
        <v>3712.3</v>
      </c>
      <c r="D21" s="122">
        <v>3892.4</v>
      </c>
      <c r="E21" s="122">
        <v>4070.1</v>
      </c>
    </row>
    <row r="22" spans="1:5" ht="25.5" customHeight="1" x14ac:dyDescent="0.25">
      <c r="A22" s="126"/>
      <c r="B22" s="127"/>
      <c r="C22" s="123"/>
      <c r="D22" s="123"/>
      <c r="E22" s="123"/>
    </row>
    <row r="23" spans="1:5" ht="45" customHeight="1" x14ac:dyDescent="0.25">
      <c r="A23" s="34" t="s">
        <v>32</v>
      </c>
      <c r="B23" s="30" t="s">
        <v>33</v>
      </c>
      <c r="C23" s="38">
        <v>8.8000000000000007</v>
      </c>
      <c r="D23" s="43">
        <v>9.1999999999999993</v>
      </c>
      <c r="E23" s="43">
        <v>9.6</v>
      </c>
    </row>
    <row r="24" spans="1:5" ht="19.5" customHeight="1" x14ac:dyDescent="0.25">
      <c r="A24" s="128" t="s">
        <v>287</v>
      </c>
      <c r="B24" s="124" t="s">
        <v>34</v>
      </c>
      <c r="C24" s="125">
        <f>C26+C27</f>
        <v>16017.5</v>
      </c>
      <c r="D24" s="125">
        <f>D26+D27</f>
        <v>16797.5</v>
      </c>
      <c r="E24" s="125">
        <f>E26+E27</f>
        <v>17565.199999999997</v>
      </c>
    </row>
    <row r="25" spans="1:5" ht="34.5" customHeight="1" x14ac:dyDescent="0.25">
      <c r="A25" s="129"/>
      <c r="B25" s="124"/>
      <c r="C25" s="125"/>
      <c r="D25" s="125"/>
      <c r="E25" s="125"/>
    </row>
    <row r="26" spans="1:5" ht="34.5" customHeight="1" x14ac:dyDescent="0.25">
      <c r="A26" s="34" t="s">
        <v>288</v>
      </c>
      <c r="B26" s="30" t="s">
        <v>35</v>
      </c>
      <c r="C26" s="38">
        <v>11032.1</v>
      </c>
      <c r="D26" s="38">
        <v>11569.4</v>
      </c>
      <c r="E26" s="38">
        <v>12098.3</v>
      </c>
    </row>
    <row r="27" spans="1:5" ht="34.5" customHeight="1" x14ac:dyDescent="0.25">
      <c r="A27" s="34" t="s">
        <v>289</v>
      </c>
      <c r="B27" s="30" t="s">
        <v>36</v>
      </c>
      <c r="C27" s="38">
        <v>4985.3999999999996</v>
      </c>
      <c r="D27" s="38">
        <v>5228.1000000000004</v>
      </c>
      <c r="E27" s="38">
        <v>5466.9</v>
      </c>
    </row>
    <row r="28" spans="1:5" x14ac:dyDescent="0.25">
      <c r="A28" s="120" t="s">
        <v>37</v>
      </c>
      <c r="B28" s="120"/>
      <c r="C28" s="37">
        <f>C6+C15</f>
        <v>119179.1</v>
      </c>
      <c r="D28" s="42">
        <f>D6+D15</f>
        <v>124957.70000000001</v>
      </c>
      <c r="E28" s="42">
        <f>E6+E15</f>
        <v>130631</v>
      </c>
    </row>
    <row r="29" spans="1:5" x14ac:dyDescent="0.25">
      <c r="A29" s="39"/>
      <c r="B29" s="39"/>
      <c r="C29" s="40"/>
      <c r="D29" s="41"/>
      <c r="E29" s="41"/>
    </row>
    <row r="30" spans="1:5" x14ac:dyDescent="0.25">
      <c r="A30" s="2"/>
      <c r="B30" s="121"/>
      <c r="C30" s="121"/>
    </row>
    <row r="31" spans="1:5" x14ac:dyDescent="0.25">
      <c r="A31" s="2" t="s">
        <v>240</v>
      </c>
      <c r="B31" s="119" t="s">
        <v>239</v>
      </c>
      <c r="C31" s="119"/>
    </row>
  </sheetData>
  <mergeCells count="16">
    <mergeCell ref="B1:E1"/>
    <mergeCell ref="A3:E3"/>
    <mergeCell ref="A2:E2"/>
    <mergeCell ref="B31:C31"/>
    <mergeCell ref="A28:B28"/>
    <mergeCell ref="B30:C30"/>
    <mergeCell ref="C21:C22"/>
    <mergeCell ref="B24:B25"/>
    <mergeCell ref="C24:C25"/>
    <mergeCell ref="A21:A22"/>
    <mergeCell ref="B21:B22"/>
    <mergeCell ref="D24:D25"/>
    <mergeCell ref="E24:E25"/>
    <mergeCell ref="A24:A25"/>
    <mergeCell ref="D21:D22"/>
    <mergeCell ref="E21:E22"/>
  </mergeCells>
  <pageMargins left="0.25" right="0.25" top="0.75" bottom="0.75" header="0.3" footer="0.3"/>
  <pageSetup paperSize="9" orientation="landscape" verticalDpi="0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2"/>
  <sheetViews>
    <sheetView topLeftCell="A10" zoomScaleNormal="100" workbookViewId="0">
      <selection activeCell="G33" sqref="G33"/>
    </sheetView>
  </sheetViews>
  <sheetFormatPr defaultRowHeight="15" x14ac:dyDescent="0.25"/>
  <cols>
    <col min="1" max="1" width="7.140625" customWidth="1"/>
    <col min="2" max="2" width="90.5703125" customWidth="1"/>
    <col min="3" max="3" width="8.42578125" bestFit="1" customWidth="1"/>
    <col min="4" max="4" width="7.85546875" customWidth="1"/>
    <col min="5" max="5" width="10.85546875" customWidth="1"/>
    <col min="6" max="6" width="3.85546875" bestFit="1" customWidth="1"/>
    <col min="7" max="9" width="13" customWidth="1"/>
  </cols>
  <sheetData>
    <row r="1" spans="1:9" ht="15" customHeight="1" x14ac:dyDescent="0.25">
      <c r="C1" s="131" t="s">
        <v>246</v>
      </c>
      <c r="D1" s="131"/>
      <c r="E1" s="131"/>
      <c r="F1" s="131"/>
      <c r="G1" s="131"/>
      <c r="H1" s="116"/>
      <c r="I1" s="116"/>
    </row>
    <row r="2" spans="1:9" ht="41.25" customHeight="1" x14ac:dyDescent="0.25">
      <c r="A2" s="4"/>
      <c r="C2" s="131"/>
      <c r="D2" s="131"/>
      <c r="E2" s="131"/>
      <c r="F2" s="131"/>
      <c r="G2" s="131"/>
      <c r="H2" s="116"/>
      <c r="I2" s="116"/>
    </row>
    <row r="3" spans="1:9" x14ac:dyDescent="0.25">
      <c r="A3" s="135" t="s">
        <v>186</v>
      </c>
      <c r="B3" s="136"/>
      <c r="C3" s="136"/>
      <c r="D3" s="136"/>
      <c r="E3" s="136"/>
      <c r="F3" s="136"/>
      <c r="G3" s="136"/>
      <c r="H3" s="118"/>
      <c r="I3" s="118"/>
    </row>
    <row r="4" spans="1:9" ht="30" customHeight="1" x14ac:dyDescent="0.25">
      <c r="A4" s="132" t="s">
        <v>245</v>
      </c>
      <c r="B4" s="133"/>
      <c r="C4" s="133"/>
      <c r="D4" s="133"/>
      <c r="E4" s="133"/>
      <c r="F4" s="133"/>
      <c r="G4" s="133"/>
      <c r="H4" s="134"/>
      <c r="I4" s="134"/>
    </row>
    <row r="5" spans="1:9" ht="24" x14ac:dyDescent="0.25">
      <c r="A5" s="137" t="s">
        <v>38</v>
      </c>
      <c r="B5" s="137" t="s">
        <v>39</v>
      </c>
      <c r="C5" s="137" t="s">
        <v>40</v>
      </c>
      <c r="D5" s="137" t="s">
        <v>41</v>
      </c>
      <c r="E5" s="137" t="s">
        <v>42</v>
      </c>
      <c r="F5" s="137" t="s">
        <v>43</v>
      </c>
      <c r="G5" s="31" t="s">
        <v>241</v>
      </c>
      <c r="H5" s="31" t="s">
        <v>242</v>
      </c>
      <c r="I5" s="31" t="s">
        <v>243</v>
      </c>
    </row>
    <row r="6" spans="1:9" ht="24.75" customHeight="1" x14ac:dyDescent="0.25">
      <c r="A6" s="137"/>
      <c r="B6" s="137"/>
      <c r="C6" s="137"/>
      <c r="D6" s="137"/>
      <c r="E6" s="137"/>
      <c r="F6" s="137"/>
      <c r="G6" s="45" t="s">
        <v>44</v>
      </c>
      <c r="H6" s="45" t="s">
        <v>44</v>
      </c>
      <c r="I6" s="45" t="s">
        <v>44</v>
      </c>
    </row>
    <row r="7" spans="1:9" x14ac:dyDescent="0.25">
      <c r="A7" s="46"/>
      <c r="B7" s="47" t="s">
        <v>45</v>
      </c>
      <c r="C7" s="48"/>
      <c r="D7" s="49"/>
      <c r="E7" s="48"/>
      <c r="F7" s="50"/>
      <c r="G7" s="51">
        <f>G12+G15+G17+G19+G20+G21+G29+G32+G33+G34</f>
        <v>33615.899999999994</v>
      </c>
      <c r="H7" s="51">
        <f>H12+H15+H17+H19+H20+H21+H29+H32+H33+H34</f>
        <v>35252.899999999994</v>
      </c>
      <c r="I7" s="51">
        <f>I12+I15+I17+I19+I20+I21+I29+I32+I33+I34</f>
        <v>36863.9</v>
      </c>
    </row>
    <row r="8" spans="1:9" ht="21" customHeight="1" x14ac:dyDescent="0.25">
      <c r="A8" s="50" t="s">
        <v>46</v>
      </c>
      <c r="B8" s="47" t="s">
        <v>47</v>
      </c>
      <c r="C8" s="50">
        <v>887</v>
      </c>
      <c r="D8" s="49"/>
      <c r="E8" s="48"/>
      <c r="F8" s="48"/>
      <c r="G8" s="51">
        <f>G9</f>
        <v>10942.3</v>
      </c>
      <c r="H8" s="51">
        <f>H9</f>
        <v>11370.2</v>
      </c>
      <c r="I8" s="51">
        <f>I9</f>
        <v>11792.8</v>
      </c>
    </row>
    <row r="9" spans="1:9" x14ac:dyDescent="0.25">
      <c r="A9" s="46"/>
      <c r="B9" s="52" t="s">
        <v>48</v>
      </c>
      <c r="C9" s="53">
        <v>887</v>
      </c>
      <c r="D9" s="54" t="s">
        <v>170</v>
      </c>
      <c r="E9" s="48"/>
      <c r="F9" s="53"/>
      <c r="G9" s="55">
        <f>G10+G13+G22</f>
        <v>10942.3</v>
      </c>
      <c r="H9" s="55">
        <f>H10+H13+H22</f>
        <v>11370.2</v>
      </c>
      <c r="I9" s="55">
        <f>I10+I13+I22</f>
        <v>11792.8</v>
      </c>
    </row>
    <row r="10" spans="1:9" ht="24" x14ac:dyDescent="0.25">
      <c r="A10" s="50">
        <v>1</v>
      </c>
      <c r="B10" s="47" t="s">
        <v>49</v>
      </c>
      <c r="C10" s="50">
        <v>887</v>
      </c>
      <c r="D10" s="49" t="s">
        <v>171</v>
      </c>
      <c r="E10" s="48"/>
      <c r="F10" s="50"/>
      <c r="G10" s="56">
        <f t="shared" ref="G10:I11" si="0">G11</f>
        <v>1772.4</v>
      </c>
      <c r="H10" s="56">
        <f t="shared" si="0"/>
        <v>1858.4</v>
      </c>
      <c r="I10" s="56">
        <f t="shared" si="0"/>
        <v>1943.3</v>
      </c>
    </row>
    <row r="11" spans="1:9" x14ac:dyDescent="0.25">
      <c r="A11" s="50" t="s">
        <v>50</v>
      </c>
      <c r="B11" s="47" t="s">
        <v>283</v>
      </c>
      <c r="C11" s="50">
        <v>887</v>
      </c>
      <c r="D11" s="49" t="s">
        <v>171</v>
      </c>
      <c r="E11" s="49" t="s">
        <v>247</v>
      </c>
      <c r="F11" s="50"/>
      <c r="G11" s="56">
        <f t="shared" si="0"/>
        <v>1772.4</v>
      </c>
      <c r="H11" s="56">
        <f t="shared" si="0"/>
        <v>1858.4</v>
      </c>
      <c r="I11" s="56">
        <f t="shared" si="0"/>
        <v>1943.3</v>
      </c>
    </row>
    <row r="12" spans="1:9" ht="24" x14ac:dyDescent="0.25">
      <c r="A12" s="53" t="s">
        <v>51</v>
      </c>
      <c r="B12" s="52" t="s">
        <v>52</v>
      </c>
      <c r="C12" s="53">
        <v>887</v>
      </c>
      <c r="D12" s="54" t="s">
        <v>171</v>
      </c>
      <c r="E12" s="54" t="s">
        <v>247</v>
      </c>
      <c r="F12" s="53">
        <v>100</v>
      </c>
      <c r="G12" s="55">
        <v>1772.4</v>
      </c>
      <c r="H12" s="55">
        <v>1858.4</v>
      </c>
      <c r="I12" s="55">
        <v>1943.3</v>
      </c>
    </row>
    <row r="13" spans="1:9" ht="30" customHeight="1" x14ac:dyDescent="0.25">
      <c r="A13" s="50">
        <v>2</v>
      </c>
      <c r="B13" s="47" t="s">
        <v>53</v>
      </c>
      <c r="C13" s="50">
        <v>887</v>
      </c>
      <c r="D13" s="49" t="s">
        <v>172</v>
      </c>
      <c r="E13" s="76"/>
      <c r="F13" s="50"/>
      <c r="G13" s="56">
        <f>G14+G16+G18</f>
        <v>9061.9</v>
      </c>
      <c r="H13" s="56">
        <f>H14+H16+H18</f>
        <v>9403.8000000000011</v>
      </c>
      <c r="I13" s="56">
        <f>I14+I16+I18</f>
        <v>9741.5</v>
      </c>
    </row>
    <row r="14" spans="1:9" x14ac:dyDescent="0.25">
      <c r="A14" s="50" t="s">
        <v>54</v>
      </c>
      <c r="B14" s="47" t="s">
        <v>55</v>
      </c>
      <c r="C14" s="50">
        <v>887</v>
      </c>
      <c r="D14" s="49" t="s">
        <v>172</v>
      </c>
      <c r="E14" s="49" t="s">
        <v>248</v>
      </c>
      <c r="F14" s="50"/>
      <c r="G14" s="56">
        <f>G15</f>
        <v>1488.9</v>
      </c>
      <c r="H14" s="56">
        <f>H15</f>
        <v>1561</v>
      </c>
      <c r="I14" s="56">
        <f>I15</f>
        <v>1632.3</v>
      </c>
    </row>
    <row r="15" spans="1:9" ht="30.75" customHeight="1" x14ac:dyDescent="0.25">
      <c r="A15" s="53" t="s">
        <v>56</v>
      </c>
      <c r="B15" s="52" t="s">
        <v>52</v>
      </c>
      <c r="C15" s="53">
        <v>887</v>
      </c>
      <c r="D15" s="54" t="s">
        <v>172</v>
      </c>
      <c r="E15" s="54" t="s">
        <v>248</v>
      </c>
      <c r="F15" s="53">
        <v>100</v>
      </c>
      <c r="G15" s="55">
        <v>1488.9</v>
      </c>
      <c r="H15" s="55">
        <v>1561</v>
      </c>
      <c r="I15" s="55">
        <v>1632.3</v>
      </c>
    </row>
    <row r="16" spans="1:9" x14ac:dyDescent="0.25">
      <c r="A16" s="50" t="s">
        <v>57</v>
      </c>
      <c r="B16" s="47" t="s">
        <v>284</v>
      </c>
      <c r="C16" s="50">
        <v>887</v>
      </c>
      <c r="D16" s="49" t="s">
        <v>172</v>
      </c>
      <c r="E16" s="49" t="s">
        <v>249</v>
      </c>
      <c r="F16" s="50"/>
      <c r="G16" s="56">
        <f>G17</f>
        <v>316.8</v>
      </c>
      <c r="H16" s="56">
        <f>H17</f>
        <v>332.2</v>
      </c>
      <c r="I16" s="56">
        <f>I17</f>
        <v>347.4</v>
      </c>
    </row>
    <row r="17" spans="1:9" ht="24" x14ac:dyDescent="0.25">
      <c r="A17" s="53" t="s">
        <v>58</v>
      </c>
      <c r="B17" s="52" t="s">
        <v>52</v>
      </c>
      <c r="C17" s="53">
        <v>887</v>
      </c>
      <c r="D17" s="54" t="s">
        <v>172</v>
      </c>
      <c r="E17" s="54" t="s">
        <v>249</v>
      </c>
      <c r="F17" s="53">
        <v>100</v>
      </c>
      <c r="G17" s="55">
        <v>316.8</v>
      </c>
      <c r="H17" s="55">
        <v>332.2</v>
      </c>
      <c r="I17" s="55">
        <v>347.4</v>
      </c>
    </row>
    <row r="18" spans="1:9" x14ac:dyDescent="0.25">
      <c r="A18" s="50" t="s">
        <v>59</v>
      </c>
      <c r="B18" s="47" t="s">
        <v>60</v>
      </c>
      <c r="C18" s="50">
        <v>887</v>
      </c>
      <c r="D18" s="49" t="s">
        <v>172</v>
      </c>
      <c r="E18" s="77" t="s">
        <v>250</v>
      </c>
      <c r="F18" s="50"/>
      <c r="G18" s="56">
        <f>G19+G20+G21</f>
        <v>7256.2</v>
      </c>
      <c r="H18" s="56">
        <f>H19+H20+H21</f>
        <v>7510.6</v>
      </c>
      <c r="I18" s="56">
        <f>I19+I20+I21</f>
        <v>7761.8</v>
      </c>
    </row>
    <row r="19" spans="1:9" ht="24" x14ac:dyDescent="0.25">
      <c r="A19" s="53" t="s">
        <v>169</v>
      </c>
      <c r="B19" s="52" t="s">
        <v>52</v>
      </c>
      <c r="C19" s="53">
        <v>887</v>
      </c>
      <c r="D19" s="54" t="s">
        <v>172</v>
      </c>
      <c r="E19" s="77" t="s">
        <v>250</v>
      </c>
      <c r="F19" s="53">
        <v>100</v>
      </c>
      <c r="G19" s="55">
        <v>5246.2</v>
      </c>
      <c r="H19" s="55">
        <v>5500.6</v>
      </c>
      <c r="I19" s="55">
        <v>5751.8</v>
      </c>
    </row>
    <row r="20" spans="1:9" x14ac:dyDescent="0.25">
      <c r="A20" s="53" t="s">
        <v>61</v>
      </c>
      <c r="B20" s="52" t="s">
        <v>62</v>
      </c>
      <c r="C20" s="53">
        <v>887</v>
      </c>
      <c r="D20" s="54" t="s">
        <v>172</v>
      </c>
      <c r="E20" s="77" t="s">
        <v>250</v>
      </c>
      <c r="F20" s="53">
        <v>200</v>
      </c>
      <c r="G20" s="57">
        <v>2000</v>
      </c>
      <c r="H20" s="57">
        <v>2000</v>
      </c>
      <c r="I20" s="57">
        <v>2000</v>
      </c>
    </row>
    <row r="21" spans="1:9" x14ac:dyDescent="0.25">
      <c r="A21" s="53" t="s">
        <v>63</v>
      </c>
      <c r="B21" s="52" t="s">
        <v>64</v>
      </c>
      <c r="C21" s="53">
        <v>887</v>
      </c>
      <c r="D21" s="54" t="s">
        <v>172</v>
      </c>
      <c r="E21" s="77" t="s">
        <v>250</v>
      </c>
      <c r="F21" s="53">
        <v>800</v>
      </c>
      <c r="G21" s="57">
        <v>10</v>
      </c>
      <c r="H21" s="57">
        <v>10</v>
      </c>
      <c r="I21" s="57">
        <v>10</v>
      </c>
    </row>
    <row r="22" spans="1:9" x14ac:dyDescent="0.25">
      <c r="A22" s="58">
        <v>3</v>
      </c>
      <c r="B22" s="59" t="s">
        <v>65</v>
      </c>
      <c r="C22" s="58">
        <v>887</v>
      </c>
      <c r="D22" s="60" t="s">
        <v>173</v>
      </c>
      <c r="E22" s="78"/>
      <c r="F22" s="61"/>
      <c r="G22" s="51">
        <f t="shared" ref="G22:I22" si="1">G23</f>
        <v>108</v>
      </c>
      <c r="H22" s="51">
        <f t="shared" si="1"/>
        <v>108</v>
      </c>
      <c r="I22" s="51">
        <f t="shared" si="1"/>
        <v>108</v>
      </c>
    </row>
    <row r="23" spans="1:9" ht="24" x14ac:dyDescent="0.25">
      <c r="A23" s="62" t="s">
        <v>66</v>
      </c>
      <c r="B23" s="63" t="s">
        <v>270</v>
      </c>
      <c r="C23" s="62">
        <v>887</v>
      </c>
      <c r="D23" s="64" t="s">
        <v>173</v>
      </c>
      <c r="E23" s="64" t="s">
        <v>251</v>
      </c>
      <c r="F23" s="62"/>
      <c r="G23" s="57">
        <f t="shared" ref="G23:I23" si="2">G24</f>
        <v>108</v>
      </c>
      <c r="H23" s="57">
        <f t="shared" si="2"/>
        <v>108</v>
      </c>
      <c r="I23" s="57">
        <f t="shared" si="2"/>
        <v>108</v>
      </c>
    </row>
    <row r="24" spans="1:9" x14ac:dyDescent="0.25">
      <c r="A24" s="62" t="s">
        <v>67</v>
      </c>
      <c r="B24" s="63" t="s">
        <v>64</v>
      </c>
      <c r="C24" s="62">
        <v>887</v>
      </c>
      <c r="D24" s="64" t="s">
        <v>173</v>
      </c>
      <c r="E24" s="64" t="s">
        <v>251</v>
      </c>
      <c r="F24" s="62">
        <v>800</v>
      </c>
      <c r="G24" s="57">
        <v>108</v>
      </c>
      <c r="H24" s="57">
        <v>108</v>
      </c>
      <c r="I24" s="57">
        <v>108</v>
      </c>
    </row>
    <row r="25" spans="1:9" ht="24" x14ac:dyDescent="0.25">
      <c r="A25" s="50" t="s">
        <v>68</v>
      </c>
      <c r="B25" s="47" t="s">
        <v>69</v>
      </c>
      <c r="C25" s="50">
        <v>973</v>
      </c>
      <c r="D25" s="49"/>
      <c r="E25" s="76"/>
      <c r="F25" s="50"/>
      <c r="G25" s="56">
        <f>G26++G46+G50+G54+G63+G78+G84+G99+M46105+G107</f>
        <v>108236.8</v>
      </c>
      <c r="H25" s="56">
        <f>H26++H46+H50+H54+H63+H78+H84+H99+H103</f>
        <v>110877.48000000001</v>
      </c>
      <c r="I25" s="56">
        <f>I26++I46+I50+I54+I63+I78+I84+I99+I103</f>
        <v>113062.23999999999</v>
      </c>
    </row>
    <row r="26" spans="1:9" x14ac:dyDescent="0.25">
      <c r="A26" s="65"/>
      <c r="B26" s="47" t="s">
        <v>48</v>
      </c>
      <c r="C26" s="50">
        <v>973</v>
      </c>
      <c r="D26" s="49" t="s">
        <v>170</v>
      </c>
      <c r="E26" s="79"/>
      <c r="F26" s="50"/>
      <c r="G26" s="56">
        <f>G27+G35+G40+G43</f>
        <v>27202.7</v>
      </c>
      <c r="H26" s="56">
        <f>H27+H35+H40+H43</f>
        <v>28597.5</v>
      </c>
      <c r="I26" s="56">
        <f t="shared" ref="I26" si="3">I27+I35+I40+I43</f>
        <v>29969.199999999997</v>
      </c>
    </row>
    <row r="27" spans="1:9" ht="24" x14ac:dyDescent="0.25">
      <c r="A27" s="50">
        <v>1</v>
      </c>
      <c r="B27" s="47" t="s">
        <v>70</v>
      </c>
      <c r="C27" s="50">
        <v>973</v>
      </c>
      <c r="D27" s="49" t="s">
        <v>174</v>
      </c>
      <c r="E27" s="76"/>
      <c r="F27" s="50"/>
      <c r="G27" s="56">
        <f>G28+G30+G37</f>
        <v>26493.9</v>
      </c>
      <c r="H27" s="56">
        <f>H28+H30+H37</f>
        <v>27883.1</v>
      </c>
      <c r="I27" s="56">
        <f t="shared" ref="I27" si="4">I28+I30+I37</f>
        <v>29249.199999999997</v>
      </c>
    </row>
    <row r="28" spans="1:9" x14ac:dyDescent="0.25">
      <c r="A28" s="50" t="s">
        <v>50</v>
      </c>
      <c r="B28" s="47" t="s">
        <v>271</v>
      </c>
      <c r="C28" s="50">
        <v>973</v>
      </c>
      <c r="D28" s="49" t="s">
        <v>174</v>
      </c>
      <c r="E28" s="49" t="s">
        <v>252</v>
      </c>
      <c r="F28" s="50"/>
      <c r="G28" s="56">
        <f>G29</f>
        <v>1772.4</v>
      </c>
      <c r="H28" s="56">
        <f>H29</f>
        <v>1858.4</v>
      </c>
      <c r="I28" s="56">
        <f>I29</f>
        <v>1943.3</v>
      </c>
    </row>
    <row r="29" spans="1:9" ht="24" x14ac:dyDescent="0.25">
      <c r="A29" s="53" t="s">
        <v>51</v>
      </c>
      <c r="B29" s="52" t="s">
        <v>52</v>
      </c>
      <c r="C29" s="53">
        <v>973</v>
      </c>
      <c r="D29" s="54" t="s">
        <v>174</v>
      </c>
      <c r="E29" s="54" t="s">
        <v>252</v>
      </c>
      <c r="F29" s="53">
        <v>100</v>
      </c>
      <c r="G29" s="55">
        <v>1772.4</v>
      </c>
      <c r="H29" s="55">
        <v>1858.4</v>
      </c>
      <c r="I29" s="55">
        <v>1943.3</v>
      </c>
    </row>
    <row r="30" spans="1:9" x14ac:dyDescent="0.25">
      <c r="A30" s="140" t="s">
        <v>71</v>
      </c>
      <c r="B30" s="138" t="s">
        <v>72</v>
      </c>
      <c r="C30" s="140">
        <v>973</v>
      </c>
      <c r="D30" s="141" t="s">
        <v>174</v>
      </c>
      <c r="E30" s="141" t="s">
        <v>253</v>
      </c>
      <c r="F30" s="140"/>
      <c r="G30" s="130">
        <f>G32+G33+G34</f>
        <v>21009.200000000001</v>
      </c>
      <c r="H30" s="130">
        <f>H32+H33+H34</f>
        <v>22132.3</v>
      </c>
      <c r="I30" s="130">
        <f>I32+I33+I34</f>
        <v>23235.8</v>
      </c>
    </row>
    <row r="31" spans="1:9" ht="8.25" customHeight="1" x14ac:dyDescent="0.25">
      <c r="A31" s="140"/>
      <c r="B31" s="138"/>
      <c r="C31" s="140"/>
      <c r="D31" s="141"/>
      <c r="E31" s="141"/>
      <c r="F31" s="140"/>
      <c r="G31" s="130"/>
      <c r="H31" s="130"/>
      <c r="I31" s="130"/>
    </row>
    <row r="32" spans="1:9" ht="24" x14ac:dyDescent="0.25">
      <c r="A32" s="53" t="s">
        <v>73</v>
      </c>
      <c r="B32" s="52" t="s">
        <v>52</v>
      </c>
      <c r="C32" s="53">
        <v>973</v>
      </c>
      <c r="D32" s="54" t="s">
        <v>174</v>
      </c>
      <c r="E32" s="54" t="s">
        <v>253</v>
      </c>
      <c r="F32" s="53">
        <v>100</v>
      </c>
      <c r="G32" s="55">
        <v>16078</v>
      </c>
      <c r="H32" s="55">
        <v>16863.099999999999</v>
      </c>
      <c r="I32" s="55">
        <v>17634</v>
      </c>
    </row>
    <row r="33" spans="1:9" x14ac:dyDescent="0.25">
      <c r="A33" s="53" t="s">
        <v>74</v>
      </c>
      <c r="B33" s="52" t="s">
        <v>62</v>
      </c>
      <c r="C33" s="53">
        <v>973</v>
      </c>
      <c r="D33" s="54" t="s">
        <v>174</v>
      </c>
      <c r="E33" s="54" t="s">
        <v>253</v>
      </c>
      <c r="F33" s="53">
        <v>200</v>
      </c>
      <c r="G33" s="55">
        <v>4856.2</v>
      </c>
      <c r="H33" s="55">
        <v>5194.2</v>
      </c>
      <c r="I33" s="55">
        <v>5526.8</v>
      </c>
    </row>
    <row r="34" spans="1:9" x14ac:dyDescent="0.25">
      <c r="A34" s="53" t="s">
        <v>75</v>
      </c>
      <c r="B34" s="52" t="s">
        <v>64</v>
      </c>
      <c r="C34" s="53">
        <v>973</v>
      </c>
      <c r="D34" s="54" t="s">
        <v>174</v>
      </c>
      <c r="E34" s="54" t="s">
        <v>253</v>
      </c>
      <c r="F34" s="53">
        <v>800</v>
      </c>
      <c r="G34" s="55">
        <v>75</v>
      </c>
      <c r="H34" s="55">
        <v>75</v>
      </c>
      <c r="I34" s="55">
        <v>75</v>
      </c>
    </row>
    <row r="35" spans="1:9" ht="24" x14ac:dyDescent="0.25">
      <c r="A35" s="50" t="s">
        <v>76</v>
      </c>
      <c r="B35" s="47" t="s">
        <v>77</v>
      </c>
      <c r="C35" s="50">
        <v>973</v>
      </c>
      <c r="D35" s="49" t="s">
        <v>173</v>
      </c>
      <c r="E35" s="50" t="s">
        <v>78</v>
      </c>
      <c r="F35" s="50"/>
      <c r="G35" s="56">
        <f t="shared" ref="G35:I35" si="5">G36</f>
        <v>8.8000000000000007</v>
      </c>
      <c r="H35" s="56">
        <f t="shared" si="5"/>
        <v>9.1999999999999993</v>
      </c>
      <c r="I35" s="56">
        <f t="shared" si="5"/>
        <v>9.6</v>
      </c>
    </row>
    <row r="36" spans="1:9" x14ac:dyDescent="0.25">
      <c r="A36" s="53" t="s">
        <v>79</v>
      </c>
      <c r="B36" s="52" t="s">
        <v>62</v>
      </c>
      <c r="C36" s="53">
        <v>973</v>
      </c>
      <c r="D36" s="54" t="s">
        <v>173</v>
      </c>
      <c r="E36" s="53" t="s">
        <v>78</v>
      </c>
      <c r="F36" s="53">
        <v>200</v>
      </c>
      <c r="G36" s="55">
        <v>8.8000000000000007</v>
      </c>
      <c r="H36" s="55">
        <v>9.1999999999999993</v>
      </c>
      <c r="I36" s="55">
        <v>9.6</v>
      </c>
    </row>
    <row r="37" spans="1:9" ht="24" x14ac:dyDescent="0.25">
      <c r="A37" s="50" t="s">
        <v>80</v>
      </c>
      <c r="B37" s="47" t="s">
        <v>81</v>
      </c>
      <c r="C37" s="50">
        <v>973</v>
      </c>
      <c r="D37" s="49" t="s">
        <v>174</v>
      </c>
      <c r="E37" s="50" t="s">
        <v>82</v>
      </c>
      <c r="F37" s="50"/>
      <c r="G37" s="56">
        <f>G38+G39</f>
        <v>3712.3</v>
      </c>
      <c r="H37" s="56">
        <f>H38+H39</f>
        <v>3892.3999999999996</v>
      </c>
      <c r="I37" s="56">
        <f>I38+I39</f>
        <v>4070.1</v>
      </c>
    </row>
    <row r="38" spans="1:9" ht="24" x14ac:dyDescent="0.25">
      <c r="A38" s="53" t="s">
        <v>83</v>
      </c>
      <c r="B38" s="52" t="s">
        <v>52</v>
      </c>
      <c r="C38" s="53">
        <v>973</v>
      </c>
      <c r="D38" s="54" t="s">
        <v>174</v>
      </c>
      <c r="E38" s="53" t="s">
        <v>82</v>
      </c>
      <c r="F38" s="53">
        <v>100</v>
      </c>
      <c r="G38" s="55">
        <v>3473.8</v>
      </c>
      <c r="H38" s="55">
        <v>3642.2</v>
      </c>
      <c r="I38" s="55">
        <v>3808.5</v>
      </c>
    </row>
    <row r="39" spans="1:9" x14ac:dyDescent="0.25">
      <c r="A39" s="53" t="s">
        <v>84</v>
      </c>
      <c r="B39" s="52" t="s">
        <v>62</v>
      </c>
      <c r="C39" s="53">
        <v>973</v>
      </c>
      <c r="D39" s="54" t="s">
        <v>174</v>
      </c>
      <c r="E39" s="53" t="s">
        <v>82</v>
      </c>
      <c r="F39" s="53">
        <v>200</v>
      </c>
      <c r="G39" s="55">
        <v>238.5</v>
      </c>
      <c r="H39" s="55">
        <v>250.2</v>
      </c>
      <c r="I39" s="55">
        <v>261.60000000000002</v>
      </c>
    </row>
    <row r="40" spans="1:9" x14ac:dyDescent="0.25">
      <c r="A40" s="50">
        <v>2</v>
      </c>
      <c r="B40" s="47" t="s">
        <v>85</v>
      </c>
      <c r="C40" s="50">
        <v>973</v>
      </c>
      <c r="D40" s="49" t="s">
        <v>175</v>
      </c>
      <c r="E40" s="48"/>
      <c r="F40" s="50"/>
      <c r="G40" s="51">
        <f t="shared" ref="G40:I41" si="6">G41</f>
        <v>200</v>
      </c>
      <c r="H40" s="51">
        <f t="shared" si="6"/>
        <v>200</v>
      </c>
      <c r="I40" s="51">
        <f t="shared" si="6"/>
        <v>200</v>
      </c>
    </row>
    <row r="41" spans="1:9" x14ac:dyDescent="0.25">
      <c r="A41" s="53" t="s">
        <v>54</v>
      </c>
      <c r="B41" s="52" t="s">
        <v>272</v>
      </c>
      <c r="C41" s="53">
        <v>973</v>
      </c>
      <c r="D41" s="54" t="s">
        <v>175</v>
      </c>
      <c r="E41" s="54" t="s">
        <v>254</v>
      </c>
      <c r="F41" s="53"/>
      <c r="G41" s="57">
        <f t="shared" si="6"/>
        <v>200</v>
      </c>
      <c r="H41" s="57">
        <f t="shared" si="6"/>
        <v>200</v>
      </c>
      <c r="I41" s="57">
        <f t="shared" si="6"/>
        <v>200</v>
      </c>
    </row>
    <row r="42" spans="1:9" x14ac:dyDescent="0.25">
      <c r="A42" s="53" t="s">
        <v>56</v>
      </c>
      <c r="B42" s="52" t="s">
        <v>64</v>
      </c>
      <c r="C42" s="53">
        <v>973</v>
      </c>
      <c r="D42" s="54" t="s">
        <v>175</v>
      </c>
      <c r="E42" s="54" t="s">
        <v>254</v>
      </c>
      <c r="F42" s="69">
        <v>800</v>
      </c>
      <c r="G42" s="70">
        <v>200</v>
      </c>
      <c r="H42" s="57">
        <v>200</v>
      </c>
      <c r="I42" s="57">
        <v>200</v>
      </c>
    </row>
    <row r="43" spans="1:9" x14ac:dyDescent="0.25">
      <c r="A43" s="50">
        <v>3</v>
      </c>
      <c r="B43" s="47" t="s">
        <v>86</v>
      </c>
      <c r="C43" s="50">
        <v>973</v>
      </c>
      <c r="D43" s="49" t="s">
        <v>173</v>
      </c>
      <c r="E43" s="76"/>
      <c r="F43" s="71"/>
      <c r="G43" s="72">
        <f t="shared" ref="G43:I44" si="7">G44</f>
        <v>500</v>
      </c>
      <c r="H43" s="72">
        <f t="shared" si="7"/>
        <v>505.2</v>
      </c>
      <c r="I43" s="72">
        <f t="shared" si="7"/>
        <v>510.4</v>
      </c>
    </row>
    <row r="44" spans="1:9" x14ac:dyDescent="0.25">
      <c r="A44" s="50" t="s">
        <v>66</v>
      </c>
      <c r="B44" s="47" t="s">
        <v>87</v>
      </c>
      <c r="C44" s="50">
        <v>973</v>
      </c>
      <c r="D44" s="49" t="s">
        <v>173</v>
      </c>
      <c r="E44" s="49" t="s">
        <v>255</v>
      </c>
      <c r="F44" s="71"/>
      <c r="G44" s="72">
        <f t="shared" si="7"/>
        <v>500</v>
      </c>
      <c r="H44" s="72">
        <f t="shared" si="7"/>
        <v>505.2</v>
      </c>
      <c r="I44" s="72">
        <f t="shared" si="7"/>
        <v>510.4</v>
      </c>
    </row>
    <row r="45" spans="1:9" x14ac:dyDescent="0.25">
      <c r="A45" s="53" t="s">
        <v>67</v>
      </c>
      <c r="B45" s="52" t="s">
        <v>62</v>
      </c>
      <c r="C45" s="53">
        <v>973</v>
      </c>
      <c r="D45" s="54" t="s">
        <v>173</v>
      </c>
      <c r="E45" s="54" t="s">
        <v>255</v>
      </c>
      <c r="F45" s="69">
        <v>200</v>
      </c>
      <c r="G45" s="70">
        <v>500</v>
      </c>
      <c r="H45" s="70">
        <v>505.2</v>
      </c>
      <c r="I45" s="70">
        <v>510.4</v>
      </c>
    </row>
    <row r="46" spans="1:9" x14ac:dyDescent="0.25">
      <c r="A46" s="50">
        <v>4</v>
      </c>
      <c r="B46" s="47" t="s">
        <v>88</v>
      </c>
      <c r="C46" s="50">
        <v>973</v>
      </c>
      <c r="D46" s="49" t="s">
        <v>176</v>
      </c>
      <c r="E46" s="76"/>
      <c r="F46" s="50"/>
      <c r="G46" s="56">
        <f t="shared" ref="G46:I48" si="8">G47</f>
        <v>1329.4</v>
      </c>
      <c r="H46" s="56">
        <f t="shared" si="8"/>
        <v>500</v>
      </c>
      <c r="I46" s="56">
        <f t="shared" si="8"/>
        <v>505.2</v>
      </c>
    </row>
    <row r="47" spans="1:9" ht="24" x14ac:dyDescent="0.25">
      <c r="A47" s="50" t="s">
        <v>89</v>
      </c>
      <c r="B47" s="47" t="s">
        <v>273</v>
      </c>
      <c r="C47" s="50">
        <v>973</v>
      </c>
      <c r="D47" s="49" t="s">
        <v>256</v>
      </c>
      <c r="E47" s="48"/>
      <c r="F47" s="50"/>
      <c r="G47" s="56">
        <f t="shared" si="8"/>
        <v>1329.4</v>
      </c>
      <c r="H47" s="56">
        <f t="shared" si="8"/>
        <v>500</v>
      </c>
      <c r="I47" s="56">
        <f t="shared" si="8"/>
        <v>505.2</v>
      </c>
    </row>
    <row r="48" spans="1:9" x14ac:dyDescent="0.25">
      <c r="A48" s="53" t="s">
        <v>90</v>
      </c>
      <c r="B48" s="52" t="s">
        <v>274</v>
      </c>
      <c r="C48" s="53">
        <v>973</v>
      </c>
      <c r="D48" s="54" t="s">
        <v>256</v>
      </c>
      <c r="E48" s="53">
        <v>2190000091</v>
      </c>
      <c r="F48" s="53"/>
      <c r="G48" s="55">
        <f t="shared" si="8"/>
        <v>1329.4</v>
      </c>
      <c r="H48" s="55">
        <f t="shared" si="8"/>
        <v>500</v>
      </c>
      <c r="I48" s="55">
        <f t="shared" si="8"/>
        <v>505.2</v>
      </c>
    </row>
    <row r="49" spans="1:11" x14ac:dyDescent="0.25">
      <c r="A49" s="53" t="s">
        <v>92</v>
      </c>
      <c r="B49" s="52" t="s">
        <v>62</v>
      </c>
      <c r="C49" s="53">
        <v>973</v>
      </c>
      <c r="D49" s="54" t="s">
        <v>256</v>
      </c>
      <c r="E49" s="53">
        <v>2190000091</v>
      </c>
      <c r="F49" s="53">
        <v>200</v>
      </c>
      <c r="G49" s="55">
        <v>1329.4</v>
      </c>
      <c r="H49" s="55">
        <v>500</v>
      </c>
      <c r="I49" s="55">
        <v>505.2</v>
      </c>
    </row>
    <row r="50" spans="1:11" x14ac:dyDescent="0.25">
      <c r="A50" s="50">
        <v>5</v>
      </c>
      <c r="B50" s="47" t="s">
        <v>93</v>
      </c>
      <c r="C50" s="50">
        <v>973</v>
      </c>
      <c r="D50" s="49" t="s">
        <v>177</v>
      </c>
      <c r="E50" s="48"/>
      <c r="F50" s="50"/>
      <c r="G50" s="72">
        <f t="shared" ref="G50:I52" si="9">G51</f>
        <v>900</v>
      </c>
      <c r="H50" s="72">
        <f t="shared" si="9"/>
        <v>909.36</v>
      </c>
      <c r="I50" s="72">
        <f t="shared" si="9"/>
        <v>918.81</v>
      </c>
    </row>
    <row r="51" spans="1:11" x14ac:dyDescent="0.25">
      <c r="A51" s="50" t="s">
        <v>94</v>
      </c>
      <c r="B51" s="47" t="s">
        <v>95</v>
      </c>
      <c r="C51" s="50">
        <v>973</v>
      </c>
      <c r="D51" s="49" t="s">
        <v>178</v>
      </c>
      <c r="E51" s="48"/>
      <c r="F51" s="50"/>
      <c r="G51" s="72">
        <f t="shared" si="9"/>
        <v>900</v>
      </c>
      <c r="H51" s="72">
        <f t="shared" si="9"/>
        <v>909.36</v>
      </c>
      <c r="I51" s="72">
        <f t="shared" si="9"/>
        <v>918.81</v>
      </c>
    </row>
    <row r="52" spans="1:11" ht="24" x14ac:dyDescent="0.25">
      <c r="A52" s="53" t="s">
        <v>96</v>
      </c>
      <c r="B52" s="52" t="s">
        <v>275</v>
      </c>
      <c r="C52" s="53">
        <v>973</v>
      </c>
      <c r="D52" s="54" t="s">
        <v>178</v>
      </c>
      <c r="E52" s="53">
        <v>5100000120</v>
      </c>
      <c r="F52" s="53"/>
      <c r="G52" s="70">
        <f t="shared" si="9"/>
        <v>900</v>
      </c>
      <c r="H52" s="70">
        <f t="shared" si="9"/>
        <v>909.36</v>
      </c>
      <c r="I52" s="70">
        <f t="shared" si="9"/>
        <v>918.81</v>
      </c>
    </row>
    <row r="53" spans="1:11" x14ac:dyDescent="0.25">
      <c r="A53" s="53" t="s">
        <v>97</v>
      </c>
      <c r="B53" s="52" t="s">
        <v>62</v>
      </c>
      <c r="C53" s="53">
        <v>973</v>
      </c>
      <c r="D53" s="54" t="s">
        <v>178</v>
      </c>
      <c r="E53" s="53">
        <v>5100000120</v>
      </c>
      <c r="F53" s="53">
        <v>200</v>
      </c>
      <c r="G53" s="70">
        <v>900</v>
      </c>
      <c r="H53" s="70">
        <v>909.36</v>
      </c>
      <c r="I53" s="70">
        <v>918.81</v>
      </c>
    </row>
    <row r="54" spans="1:11" x14ac:dyDescent="0.25">
      <c r="A54" s="50">
        <v>6</v>
      </c>
      <c r="B54" s="47" t="s">
        <v>98</v>
      </c>
      <c r="C54" s="50">
        <v>973</v>
      </c>
      <c r="D54" s="49" t="s">
        <v>179</v>
      </c>
      <c r="E54" s="48"/>
      <c r="F54" s="50"/>
      <c r="G54" s="56">
        <f>G55</f>
        <v>50107.7</v>
      </c>
      <c r="H54" s="72">
        <f>H55</f>
        <v>51205.8</v>
      </c>
      <c r="I54" s="72">
        <f>I55</f>
        <v>51045.72</v>
      </c>
    </row>
    <row r="55" spans="1:11" x14ac:dyDescent="0.25">
      <c r="A55" s="50" t="s">
        <v>99</v>
      </c>
      <c r="B55" s="47" t="s">
        <v>100</v>
      </c>
      <c r="C55" s="50">
        <v>973</v>
      </c>
      <c r="D55" s="49" t="s">
        <v>180</v>
      </c>
      <c r="E55" s="48"/>
      <c r="F55" s="50"/>
      <c r="G55" s="56">
        <f>G56+G59+G61</f>
        <v>50107.7</v>
      </c>
      <c r="H55" s="56">
        <f>H56+H59+H61</f>
        <v>51205.8</v>
      </c>
      <c r="I55" s="56">
        <f>I56+I59+I61</f>
        <v>51045.72</v>
      </c>
    </row>
    <row r="56" spans="1:11" s="7" customFormat="1" x14ac:dyDescent="0.25">
      <c r="A56" s="50" t="s">
        <v>101</v>
      </c>
      <c r="B56" s="47" t="s">
        <v>226</v>
      </c>
      <c r="C56" s="50">
        <v>973</v>
      </c>
      <c r="D56" s="49" t="s">
        <v>180</v>
      </c>
      <c r="E56" s="50">
        <v>6000000131</v>
      </c>
      <c r="F56" s="50"/>
      <c r="G56" s="56">
        <f>G57+G58</f>
        <v>28107.7</v>
      </c>
      <c r="H56" s="56">
        <f>H57+H58</f>
        <v>20308.75</v>
      </c>
      <c r="I56" s="56">
        <f>I57+I58</f>
        <v>21227.72</v>
      </c>
      <c r="J56"/>
      <c r="K56"/>
    </row>
    <row r="57" spans="1:11" x14ac:dyDescent="0.25">
      <c r="A57" s="53" t="s">
        <v>102</v>
      </c>
      <c r="B57" s="52" t="s">
        <v>62</v>
      </c>
      <c r="C57" s="53">
        <v>973</v>
      </c>
      <c r="D57" s="54" t="s">
        <v>180</v>
      </c>
      <c r="E57" s="53">
        <v>6000000131</v>
      </c>
      <c r="F57" s="53">
        <v>200</v>
      </c>
      <c r="G57" s="55">
        <v>15000</v>
      </c>
      <c r="H57" s="55">
        <v>20108.75</v>
      </c>
      <c r="I57" s="55">
        <v>21027.72</v>
      </c>
    </row>
    <row r="58" spans="1:11" x14ac:dyDescent="0.25">
      <c r="A58" s="53" t="s">
        <v>103</v>
      </c>
      <c r="B58" s="52" t="s">
        <v>64</v>
      </c>
      <c r="C58" s="53">
        <v>973</v>
      </c>
      <c r="D58" s="54" t="s">
        <v>180</v>
      </c>
      <c r="E58" s="53">
        <v>6000000131</v>
      </c>
      <c r="F58" s="53">
        <v>800</v>
      </c>
      <c r="G58" s="55">
        <v>13107.7</v>
      </c>
      <c r="H58" s="55">
        <v>200</v>
      </c>
      <c r="I58" s="55">
        <v>200</v>
      </c>
    </row>
    <row r="59" spans="1:11" s="7" customFormat="1" ht="24" x14ac:dyDescent="0.25">
      <c r="A59" s="50" t="s">
        <v>104</v>
      </c>
      <c r="B59" s="47" t="s">
        <v>276</v>
      </c>
      <c r="C59" s="50">
        <v>973</v>
      </c>
      <c r="D59" s="49" t="s">
        <v>180</v>
      </c>
      <c r="E59" s="50">
        <v>6000000151</v>
      </c>
      <c r="F59" s="50"/>
      <c r="G59" s="56">
        <f>G60</f>
        <v>3500</v>
      </c>
      <c r="H59" s="56">
        <f>H60</f>
        <v>10447.4</v>
      </c>
      <c r="I59" s="56">
        <f>I60</f>
        <v>8433.7999999999993</v>
      </c>
      <c r="J59"/>
      <c r="K59"/>
    </row>
    <row r="60" spans="1:11" x14ac:dyDescent="0.25">
      <c r="A60" s="53" t="s">
        <v>105</v>
      </c>
      <c r="B60" s="52" t="s">
        <v>62</v>
      </c>
      <c r="C60" s="53">
        <v>973</v>
      </c>
      <c r="D60" s="54" t="s">
        <v>180</v>
      </c>
      <c r="E60" s="53">
        <v>6000000151</v>
      </c>
      <c r="F60" s="53">
        <v>200</v>
      </c>
      <c r="G60" s="55">
        <v>3500</v>
      </c>
      <c r="H60" s="55">
        <v>10447.4</v>
      </c>
      <c r="I60" s="55">
        <v>8433.7999999999993</v>
      </c>
    </row>
    <row r="61" spans="1:11" s="7" customFormat="1" x14ac:dyDescent="0.25">
      <c r="A61" s="50" t="s">
        <v>106</v>
      </c>
      <c r="B61" s="47" t="s">
        <v>277</v>
      </c>
      <c r="C61" s="50">
        <v>973</v>
      </c>
      <c r="D61" s="49" t="s">
        <v>180</v>
      </c>
      <c r="E61" s="50">
        <v>6000400005</v>
      </c>
      <c r="F61" s="50"/>
      <c r="G61" s="56">
        <f>G62</f>
        <v>18500</v>
      </c>
      <c r="H61" s="56">
        <f>H62</f>
        <v>20449.650000000001</v>
      </c>
      <c r="I61" s="56">
        <f>I62</f>
        <v>21384.2</v>
      </c>
      <c r="J61"/>
      <c r="K61"/>
    </row>
    <row r="62" spans="1:11" x14ac:dyDescent="0.25">
      <c r="A62" s="53" t="s">
        <v>107</v>
      </c>
      <c r="B62" s="52" t="s">
        <v>62</v>
      </c>
      <c r="C62" s="53">
        <v>973</v>
      </c>
      <c r="D62" s="54" t="s">
        <v>180</v>
      </c>
      <c r="E62" s="53">
        <v>6000400005</v>
      </c>
      <c r="F62" s="53">
        <v>200</v>
      </c>
      <c r="G62" s="55">
        <v>18500</v>
      </c>
      <c r="H62" s="55">
        <v>20449.650000000001</v>
      </c>
      <c r="I62" s="55">
        <v>21384.2</v>
      </c>
    </row>
    <row r="63" spans="1:11" x14ac:dyDescent="0.25">
      <c r="A63" s="50">
        <v>7</v>
      </c>
      <c r="B63" s="47" t="s">
        <v>108</v>
      </c>
      <c r="C63" s="50">
        <v>973</v>
      </c>
      <c r="D63" s="49" t="s">
        <v>181</v>
      </c>
      <c r="E63" s="48"/>
      <c r="F63" s="50"/>
      <c r="G63" s="56">
        <f t="shared" ref="G63:I63" si="10">G64+G67</f>
        <v>1149.5</v>
      </c>
      <c r="H63" s="56">
        <f t="shared" si="10"/>
        <v>1161.44</v>
      </c>
      <c r="I63" s="56">
        <f t="shared" si="10"/>
        <v>1173.5</v>
      </c>
    </row>
    <row r="64" spans="1:11" x14ac:dyDescent="0.25">
      <c r="A64" s="50" t="s">
        <v>109</v>
      </c>
      <c r="B64" s="47" t="s">
        <v>110</v>
      </c>
      <c r="C64" s="50">
        <v>973</v>
      </c>
      <c r="D64" s="49" t="s">
        <v>182</v>
      </c>
      <c r="E64" s="48"/>
      <c r="F64" s="50"/>
      <c r="G64" s="56">
        <f t="shared" ref="G64:I64" si="11">G65</f>
        <v>300</v>
      </c>
      <c r="H64" s="56">
        <f t="shared" si="11"/>
        <v>303.12</v>
      </c>
      <c r="I64" s="56">
        <f t="shared" si="11"/>
        <v>306.27</v>
      </c>
    </row>
    <row r="65" spans="1:9" x14ac:dyDescent="0.25">
      <c r="A65" s="53" t="s">
        <v>111</v>
      </c>
      <c r="B65" s="52" t="s">
        <v>278</v>
      </c>
      <c r="C65" s="53">
        <v>973</v>
      </c>
      <c r="D65" s="54" t="s">
        <v>182</v>
      </c>
      <c r="E65" s="53">
        <v>9900000180</v>
      </c>
      <c r="F65" s="53"/>
      <c r="G65" s="55">
        <f>G66</f>
        <v>300</v>
      </c>
      <c r="H65" s="55">
        <f>H66</f>
        <v>303.12</v>
      </c>
      <c r="I65" s="55">
        <f>I66</f>
        <v>306.27</v>
      </c>
    </row>
    <row r="66" spans="1:9" x14ac:dyDescent="0.25">
      <c r="A66" s="53" t="s">
        <v>112</v>
      </c>
      <c r="B66" s="52" t="s">
        <v>62</v>
      </c>
      <c r="C66" s="53">
        <v>973</v>
      </c>
      <c r="D66" s="54" t="s">
        <v>182</v>
      </c>
      <c r="E66" s="53">
        <v>9900000180</v>
      </c>
      <c r="F66" s="53">
        <v>200</v>
      </c>
      <c r="G66" s="55">
        <v>300</v>
      </c>
      <c r="H66" s="55">
        <v>303.12</v>
      </c>
      <c r="I66" s="55">
        <v>306.27</v>
      </c>
    </row>
    <row r="67" spans="1:9" x14ac:dyDescent="0.25">
      <c r="A67" s="50" t="s">
        <v>113</v>
      </c>
      <c r="B67" s="47" t="s">
        <v>114</v>
      </c>
      <c r="C67" s="50">
        <v>973</v>
      </c>
      <c r="D67" s="49" t="s">
        <v>183</v>
      </c>
      <c r="E67" s="48"/>
      <c r="F67" s="50"/>
      <c r="G67" s="56">
        <f>G68+G70+G72+G74+G76</f>
        <v>849.5</v>
      </c>
      <c r="H67" s="56">
        <f>H68+H70+H72+H74+H76</f>
        <v>858.31999999999994</v>
      </c>
      <c r="I67" s="56">
        <f>I68+I70+I72+I74+I76</f>
        <v>867.23000000000013</v>
      </c>
    </row>
    <row r="68" spans="1:9" ht="24" x14ac:dyDescent="0.25">
      <c r="A68" s="50" t="s">
        <v>115</v>
      </c>
      <c r="B68" s="47" t="s">
        <v>116</v>
      </c>
      <c r="C68" s="50">
        <v>973</v>
      </c>
      <c r="D68" s="49" t="s">
        <v>183</v>
      </c>
      <c r="E68" s="50">
        <v>4310000191</v>
      </c>
      <c r="F68" s="50"/>
      <c r="G68" s="56">
        <f>G69</f>
        <v>434</v>
      </c>
      <c r="H68" s="56">
        <f>H69</f>
        <v>438.51</v>
      </c>
      <c r="I68" s="56">
        <f>I69</f>
        <v>443.07</v>
      </c>
    </row>
    <row r="69" spans="1:9" x14ac:dyDescent="0.25">
      <c r="A69" s="53" t="s">
        <v>117</v>
      </c>
      <c r="B69" s="52" t="s">
        <v>62</v>
      </c>
      <c r="C69" s="53">
        <v>973</v>
      </c>
      <c r="D69" s="54" t="s">
        <v>183</v>
      </c>
      <c r="E69" s="53">
        <v>4310000191</v>
      </c>
      <c r="F69" s="53">
        <v>200</v>
      </c>
      <c r="G69" s="55">
        <v>434</v>
      </c>
      <c r="H69" s="55">
        <v>438.51</v>
      </c>
      <c r="I69" s="55">
        <v>443.07</v>
      </c>
    </row>
    <row r="70" spans="1:9" ht="24" x14ac:dyDescent="0.25">
      <c r="A70" s="50" t="s">
        <v>118</v>
      </c>
      <c r="B70" s="47" t="s">
        <v>119</v>
      </c>
      <c r="C70" s="50">
        <v>973</v>
      </c>
      <c r="D70" s="49" t="s">
        <v>183</v>
      </c>
      <c r="E70" s="50">
        <v>7950100491</v>
      </c>
      <c r="F70" s="50"/>
      <c r="G70" s="56">
        <f>G71</f>
        <v>173.5</v>
      </c>
      <c r="H70" s="56">
        <f>H71</f>
        <v>175.3</v>
      </c>
      <c r="I70" s="56">
        <f>I71</f>
        <v>177.12</v>
      </c>
    </row>
    <row r="71" spans="1:9" x14ac:dyDescent="0.25">
      <c r="A71" s="53" t="s">
        <v>120</v>
      </c>
      <c r="B71" s="52" t="s">
        <v>62</v>
      </c>
      <c r="C71" s="53">
        <v>973</v>
      </c>
      <c r="D71" s="54" t="s">
        <v>183</v>
      </c>
      <c r="E71" s="53">
        <v>7950100491</v>
      </c>
      <c r="F71" s="53">
        <v>200</v>
      </c>
      <c r="G71" s="55">
        <v>173.5</v>
      </c>
      <c r="H71" s="55">
        <v>175.3</v>
      </c>
      <c r="I71" s="55">
        <v>177.12</v>
      </c>
    </row>
    <row r="72" spans="1:9" ht="24" x14ac:dyDescent="0.25">
      <c r="A72" s="50" t="s">
        <v>121</v>
      </c>
      <c r="B72" s="47" t="s">
        <v>122</v>
      </c>
      <c r="C72" s="50">
        <v>973</v>
      </c>
      <c r="D72" s="49" t="s">
        <v>183</v>
      </c>
      <c r="E72" s="50">
        <v>7950200511</v>
      </c>
      <c r="F72" s="50"/>
      <c r="G72" s="56">
        <f>G73</f>
        <v>100</v>
      </c>
      <c r="H72" s="56">
        <f>H73</f>
        <v>101.04</v>
      </c>
      <c r="I72" s="56">
        <f>I73</f>
        <v>102.09</v>
      </c>
    </row>
    <row r="73" spans="1:9" x14ac:dyDescent="0.25">
      <c r="A73" s="53" t="s">
        <v>123</v>
      </c>
      <c r="B73" s="52" t="s">
        <v>62</v>
      </c>
      <c r="C73" s="53">
        <v>973</v>
      </c>
      <c r="D73" s="54" t="s">
        <v>183</v>
      </c>
      <c r="E73" s="53">
        <v>7950200511</v>
      </c>
      <c r="F73" s="53">
        <v>200</v>
      </c>
      <c r="G73" s="55">
        <v>100</v>
      </c>
      <c r="H73" s="55">
        <v>101.04</v>
      </c>
      <c r="I73" s="55">
        <v>102.09</v>
      </c>
    </row>
    <row r="74" spans="1:9" ht="24" x14ac:dyDescent="0.25">
      <c r="A74" s="50" t="s">
        <v>124</v>
      </c>
      <c r="B74" s="47" t="s">
        <v>125</v>
      </c>
      <c r="C74" s="50">
        <v>973</v>
      </c>
      <c r="D74" s="49" t="s">
        <v>183</v>
      </c>
      <c r="E74" s="50">
        <v>7950400531</v>
      </c>
      <c r="F74" s="50"/>
      <c r="G74" s="56">
        <f>G75</f>
        <v>75</v>
      </c>
      <c r="H74" s="56">
        <f>H75</f>
        <v>75.78</v>
      </c>
      <c r="I74" s="56">
        <f>I75</f>
        <v>76.56</v>
      </c>
    </row>
    <row r="75" spans="1:9" x14ac:dyDescent="0.25">
      <c r="A75" s="53" t="s">
        <v>126</v>
      </c>
      <c r="B75" s="52" t="s">
        <v>62</v>
      </c>
      <c r="C75" s="53">
        <v>973</v>
      </c>
      <c r="D75" s="54" t="s">
        <v>183</v>
      </c>
      <c r="E75" s="53">
        <v>7950400531</v>
      </c>
      <c r="F75" s="53">
        <v>200</v>
      </c>
      <c r="G75" s="55">
        <v>75</v>
      </c>
      <c r="H75" s="55">
        <v>75.78</v>
      </c>
      <c r="I75" s="55">
        <v>76.56</v>
      </c>
    </row>
    <row r="76" spans="1:9" ht="24" x14ac:dyDescent="0.25">
      <c r="A76" s="50" t="s">
        <v>127</v>
      </c>
      <c r="B76" s="47" t="s">
        <v>279</v>
      </c>
      <c r="C76" s="50">
        <v>973</v>
      </c>
      <c r="D76" s="49" t="s">
        <v>183</v>
      </c>
      <c r="E76" s="50">
        <v>7950500521</v>
      </c>
      <c r="F76" s="50"/>
      <c r="G76" s="56">
        <f>G77</f>
        <v>67</v>
      </c>
      <c r="H76" s="56">
        <f>H77</f>
        <v>67.69</v>
      </c>
      <c r="I76" s="56">
        <f>I77</f>
        <v>68.39</v>
      </c>
    </row>
    <row r="77" spans="1:9" x14ac:dyDescent="0.25">
      <c r="A77" s="53" t="s">
        <v>129</v>
      </c>
      <c r="B77" s="52" t="s">
        <v>62</v>
      </c>
      <c r="C77" s="53">
        <v>973</v>
      </c>
      <c r="D77" s="54" t="s">
        <v>183</v>
      </c>
      <c r="E77" s="53">
        <v>7950500521</v>
      </c>
      <c r="F77" s="53">
        <v>200</v>
      </c>
      <c r="G77" s="55">
        <v>67</v>
      </c>
      <c r="H77" s="55">
        <v>67.69</v>
      </c>
      <c r="I77" s="55">
        <v>68.39</v>
      </c>
    </row>
    <row r="78" spans="1:9" x14ac:dyDescent="0.25">
      <c r="A78" s="50">
        <v>8</v>
      </c>
      <c r="B78" s="47" t="s">
        <v>130</v>
      </c>
      <c r="C78" s="50">
        <v>973</v>
      </c>
      <c r="D78" s="49" t="s">
        <v>184</v>
      </c>
      <c r="E78" s="48"/>
      <c r="F78" s="50"/>
      <c r="G78" s="56">
        <f>G79</f>
        <v>8380</v>
      </c>
      <c r="H78" s="56">
        <f>H79</f>
        <v>8467.24</v>
      </c>
      <c r="I78" s="56">
        <f>I79</f>
        <v>8555.17</v>
      </c>
    </row>
    <row r="79" spans="1:9" x14ac:dyDescent="0.25">
      <c r="A79" s="50" t="s">
        <v>131</v>
      </c>
      <c r="B79" s="47" t="s">
        <v>132</v>
      </c>
      <c r="C79" s="50">
        <v>973</v>
      </c>
      <c r="D79" s="49" t="s">
        <v>185</v>
      </c>
      <c r="E79" s="48"/>
      <c r="F79" s="50"/>
      <c r="G79" s="56">
        <f>G80+G82</f>
        <v>8380</v>
      </c>
      <c r="H79" s="56">
        <f>H80+H82</f>
        <v>8467.24</v>
      </c>
      <c r="I79" s="56">
        <f>I80+I82</f>
        <v>8555.17</v>
      </c>
    </row>
    <row r="80" spans="1:9" s="7" customFormat="1" ht="24" x14ac:dyDescent="0.25">
      <c r="A80" s="50" t="s">
        <v>133</v>
      </c>
      <c r="B80" s="47" t="s">
        <v>134</v>
      </c>
      <c r="C80" s="50">
        <v>973</v>
      </c>
      <c r="D80" s="49" t="s">
        <v>185</v>
      </c>
      <c r="E80" s="50">
        <v>4500200201</v>
      </c>
      <c r="F80" s="50"/>
      <c r="G80" s="56">
        <f>G81</f>
        <v>3780</v>
      </c>
      <c r="H80" s="56">
        <f>H81</f>
        <v>3819.3</v>
      </c>
      <c r="I80" s="56">
        <f>I81</f>
        <v>3859</v>
      </c>
    </row>
    <row r="81" spans="1:11" x14ac:dyDescent="0.25">
      <c r="A81" s="53" t="s">
        <v>135</v>
      </c>
      <c r="B81" s="52" t="s">
        <v>62</v>
      </c>
      <c r="C81" s="53">
        <v>973</v>
      </c>
      <c r="D81" s="54" t="s">
        <v>185</v>
      </c>
      <c r="E81" s="53">
        <v>4500200201</v>
      </c>
      <c r="F81" s="53">
        <v>200</v>
      </c>
      <c r="G81" s="55">
        <v>3780</v>
      </c>
      <c r="H81" s="55">
        <v>3819.3</v>
      </c>
      <c r="I81" s="55">
        <v>3859</v>
      </c>
    </row>
    <row r="82" spans="1:11" s="7" customFormat="1" x14ac:dyDescent="0.25">
      <c r="A82" s="50" t="s">
        <v>136</v>
      </c>
      <c r="B82" s="47" t="s">
        <v>137</v>
      </c>
      <c r="C82" s="50">
        <v>973</v>
      </c>
      <c r="D82" s="49" t="s">
        <v>185</v>
      </c>
      <c r="E82" s="50">
        <v>4500400192</v>
      </c>
      <c r="F82" s="50"/>
      <c r="G82" s="56">
        <f>G83</f>
        <v>4600</v>
      </c>
      <c r="H82" s="56">
        <f>H83</f>
        <v>4647.9399999999996</v>
      </c>
      <c r="I82" s="56">
        <f>I83</f>
        <v>4696.17</v>
      </c>
      <c r="J82"/>
      <c r="K82"/>
    </row>
    <row r="83" spans="1:11" x14ac:dyDescent="0.25">
      <c r="A83" s="53" t="s">
        <v>138</v>
      </c>
      <c r="B83" s="52" t="s">
        <v>62</v>
      </c>
      <c r="C83" s="53">
        <v>973</v>
      </c>
      <c r="D83" s="54" t="s">
        <v>185</v>
      </c>
      <c r="E83" s="53">
        <v>4500400192</v>
      </c>
      <c r="F83" s="53">
        <v>200</v>
      </c>
      <c r="G83" s="55">
        <v>4600</v>
      </c>
      <c r="H83" s="55">
        <v>4647.9399999999996</v>
      </c>
      <c r="I83" s="55">
        <v>4696.17</v>
      </c>
    </row>
    <row r="84" spans="1:11" x14ac:dyDescent="0.25">
      <c r="A84" s="50">
        <v>9</v>
      </c>
      <c r="B84" s="47" t="s">
        <v>139</v>
      </c>
      <c r="C84" s="50">
        <v>973</v>
      </c>
      <c r="D84" s="49">
        <v>1000</v>
      </c>
      <c r="E84" s="48"/>
      <c r="F84" s="50"/>
      <c r="G84" s="56">
        <f>G85+G88+G91</f>
        <v>17567.5</v>
      </c>
      <c r="H84" s="56">
        <f>H85+H88+H91</f>
        <v>18419.5</v>
      </c>
      <c r="I84" s="56">
        <f>I85+I88+I91</f>
        <v>19261.199999999997</v>
      </c>
    </row>
    <row r="85" spans="1:11" x14ac:dyDescent="0.25">
      <c r="A85" s="50" t="s">
        <v>140</v>
      </c>
      <c r="B85" s="47" t="s">
        <v>141</v>
      </c>
      <c r="C85" s="50">
        <v>973</v>
      </c>
      <c r="D85" s="49">
        <v>1001</v>
      </c>
      <c r="E85" s="48"/>
      <c r="F85" s="50"/>
      <c r="G85" s="56">
        <f t="shared" ref="G85:I85" si="12">G86</f>
        <v>980</v>
      </c>
      <c r="H85" s="56">
        <f t="shared" si="12"/>
        <v>1025</v>
      </c>
      <c r="I85" s="56">
        <f t="shared" si="12"/>
        <v>1071</v>
      </c>
    </row>
    <row r="86" spans="1:11" ht="24" x14ac:dyDescent="0.25">
      <c r="A86" s="53" t="s">
        <v>142</v>
      </c>
      <c r="B86" s="52" t="s">
        <v>280</v>
      </c>
      <c r="C86" s="53">
        <v>973</v>
      </c>
      <c r="D86" s="54">
        <v>1001</v>
      </c>
      <c r="E86" s="53">
        <v>5050200231</v>
      </c>
      <c r="F86" s="53"/>
      <c r="G86" s="55">
        <f t="shared" ref="G86:I86" si="13">G87</f>
        <v>980</v>
      </c>
      <c r="H86" s="55">
        <f t="shared" si="13"/>
        <v>1025</v>
      </c>
      <c r="I86" s="55">
        <f t="shared" si="13"/>
        <v>1071</v>
      </c>
    </row>
    <row r="87" spans="1:11" x14ac:dyDescent="0.25">
      <c r="A87" s="53" t="s">
        <v>143</v>
      </c>
      <c r="B87" s="52" t="s">
        <v>144</v>
      </c>
      <c r="C87" s="53">
        <v>973</v>
      </c>
      <c r="D87" s="54">
        <v>1001</v>
      </c>
      <c r="E87" s="53">
        <v>5050200231</v>
      </c>
      <c r="F87" s="53">
        <v>300</v>
      </c>
      <c r="G87" s="55">
        <v>980</v>
      </c>
      <c r="H87" s="55">
        <v>1025</v>
      </c>
      <c r="I87" s="55">
        <v>1071</v>
      </c>
    </row>
    <row r="88" spans="1:11" x14ac:dyDescent="0.25">
      <c r="A88" s="50">
        <v>9.1999999999999993</v>
      </c>
      <c r="B88" s="47" t="s">
        <v>145</v>
      </c>
      <c r="C88" s="50">
        <v>973</v>
      </c>
      <c r="D88" s="49">
        <v>1003</v>
      </c>
      <c r="E88" s="48"/>
      <c r="F88" s="50"/>
      <c r="G88" s="56">
        <f t="shared" ref="G88:I89" si="14">G89</f>
        <v>570</v>
      </c>
      <c r="H88" s="56">
        <f t="shared" si="14"/>
        <v>597</v>
      </c>
      <c r="I88" s="56">
        <f t="shared" si="14"/>
        <v>625</v>
      </c>
    </row>
    <row r="89" spans="1:11" x14ac:dyDescent="0.25">
      <c r="A89" s="53" t="s">
        <v>146</v>
      </c>
      <c r="B89" s="52" t="s">
        <v>281</v>
      </c>
      <c r="C89" s="53">
        <v>973</v>
      </c>
      <c r="D89" s="54">
        <v>1003</v>
      </c>
      <c r="E89" s="53">
        <v>5050200232</v>
      </c>
      <c r="F89" s="53"/>
      <c r="G89" s="55">
        <f t="shared" si="14"/>
        <v>570</v>
      </c>
      <c r="H89" s="55">
        <f t="shared" si="14"/>
        <v>597</v>
      </c>
      <c r="I89" s="55">
        <f t="shared" si="14"/>
        <v>625</v>
      </c>
    </row>
    <row r="90" spans="1:11" x14ac:dyDescent="0.25">
      <c r="A90" s="53" t="s">
        <v>147</v>
      </c>
      <c r="B90" s="52" t="s">
        <v>144</v>
      </c>
      <c r="C90" s="53">
        <v>973</v>
      </c>
      <c r="D90" s="54">
        <v>1003</v>
      </c>
      <c r="E90" s="53">
        <v>5050200232</v>
      </c>
      <c r="F90" s="53">
        <v>300</v>
      </c>
      <c r="G90" s="55">
        <v>570</v>
      </c>
      <c r="H90" s="55">
        <v>597</v>
      </c>
      <c r="I90" s="55">
        <v>625</v>
      </c>
    </row>
    <row r="91" spans="1:11" x14ac:dyDescent="0.25">
      <c r="A91" s="50" t="s">
        <v>148</v>
      </c>
      <c r="B91" s="47" t="s">
        <v>149</v>
      </c>
      <c r="C91" s="50">
        <v>973</v>
      </c>
      <c r="D91" s="49">
        <v>1004</v>
      </c>
      <c r="E91" s="48"/>
      <c r="F91" s="50"/>
      <c r="G91" s="56">
        <f>G92+G97</f>
        <v>16017.5</v>
      </c>
      <c r="H91" s="56">
        <f>H92+H97</f>
        <v>16797.5</v>
      </c>
      <c r="I91" s="56">
        <f>I92+I97</f>
        <v>17565.199999999997</v>
      </c>
    </row>
    <row r="92" spans="1:11" x14ac:dyDescent="0.25">
      <c r="A92" s="140" t="s">
        <v>150</v>
      </c>
      <c r="B92" s="138" t="s">
        <v>168</v>
      </c>
      <c r="C92" s="140">
        <v>973</v>
      </c>
      <c r="D92" s="141">
        <v>1004</v>
      </c>
      <c r="E92" s="124" t="s">
        <v>151</v>
      </c>
      <c r="F92" s="140"/>
      <c r="G92" s="130">
        <f>G96</f>
        <v>11032.1</v>
      </c>
      <c r="H92" s="130">
        <f>H96</f>
        <v>11569.4</v>
      </c>
      <c r="I92" s="130">
        <f>I96</f>
        <v>12098.3</v>
      </c>
    </row>
    <row r="93" spans="1:11" x14ac:dyDescent="0.25">
      <c r="A93" s="140"/>
      <c r="B93" s="139"/>
      <c r="C93" s="140"/>
      <c r="D93" s="141"/>
      <c r="E93" s="124"/>
      <c r="F93" s="140"/>
      <c r="G93" s="130"/>
      <c r="H93" s="130"/>
      <c r="I93" s="130"/>
    </row>
    <row r="94" spans="1:11" x14ac:dyDescent="0.25">
      <c r="A94" s="140"/>
      <c r="B94" s="139"/>
      <c r="C94" s="140"/>
      <c r="D94" s="141"/>
      <c r="E94" s="124"/>
      <c r="F94" s="140"/>
      <c r="G94" s="130"/>
      <c r="H94" s="130"/>
      <c r="I94" s="130"/>
    </row>
    <row r="95" spans="1:11" x14ac:dyDescent="0.25">
      <c r="A95" s="140"/>
      <c r="B95" s="139"/>
      <c r="C95" s="140"/>
      <c r="D95" s="141"/>
      <c r="E95" s="124"/>
      <c r="F95" s="140"/>
      <c r="G95" s="130"/>
      <c r="H95" s="130"/>
      <c r="I95" s="130"/>
    </row>
    <row r="96" spans="1:11" x14ac:dyDescent="0.25">
      <c r="A96" s="53" t="s">
        <v>152</v>
      </c>
      <c r="B96" s="52" t="s">
        <v>144</v>
      </c>
      <c r="C96" s="53">
        <v>973</v>
      </c>
      <c r="D96" s="54">
        <v>1004</v>
      </c>
      <c r="E96" s="30" t="s">
        <v>151</v>
      </c>
      <c r="F96" s="53">
        <v>300</v>
      </c>
      <c r="G96" s="55">
        <v>11032.1</v>
      </c>
      <c r="H96" s="55">
        <v>11569.4</v>
      </c>
      <c r="I96" s="55">
        <v>12098.3</v>
      </c>
    </row>
    <row r="97" spans="1:9" ht="24" x14ac:dyDescent="0.25">
      <c r="A97" s="50" t="s">
        <v>153</v>
      </c>
      <c r="B97" s="47" t="s">
        <v>154</v>
      </c>
      <c r="C97" s="50">
        <v>973</v>
      </c>
      <c r="D97" s="49">
        <v>1004</v>
      </c>
      <c r="E97" s="33" t="s">
        <v>155</v>
      </c>
      <c r="F97" s="50"/>
      <c r="G97" s="56">
        <f>G98</f>
        <v>4985.3999999999996</v>
      </c>
      <c r="H97" s="56">
        <f>H98</f>
        <v>5228.1000000000004</v>
      </c>
      <c r="I97" s="56">
        <f>I98</f>
        <v>5466.9</v>
      </c>
    </row>
    <row r="98" spans="1:9" x14ac:dyDescent="0.25">
      <c r="A98" s="53" t="s">
        <v>156</v>
      </c>
      <c r="B98" s="52" t="s">
        <v>144</v>
      </c>
      <c r="C98" s="53">
        <v>973</v>
      </c>
      <c r="D98" s="54">
        <v>1004</v>
      </c>
      <c r="E98" s="30" t="s">
        <v>155</v>
      </c>
      <c r="F98" s="53">
        <v>300</v>
      </c>
      <c r="G98" s="55">
        <v>4985.3999999999996</v>
      </c>
      <c r="H98" s="55">
        <v>5228.1000000000004</v>
      </c>
      <c r="I98" s="55">
        <v>5466.9</v>
      </c>
    </row>
    <row r="99" spans="1:9" x14ac:dyDescent="0.25">
      <c r="A99" s="50">
        <v>10</v>
      </c>
      <c r="B99" s="47" t="s">
        <v>157</v>
      </c>
      <c r="C99" s="50">
        <v>973</v>
      </c>
      <c r="D99" s="49">
        <v>1100</v>
      </c>
      <c r="E99" s="48"/>
      <c r="F99" s="50"/>
      <c r="G99" s="56">
        <f t="shared" ref="G99:I101" si="15">G100</f>
        <v>400</v>
      </c>
      <c r="H99" s="56">
        <f t="shared" si="15"/>
        <v>404.16</v>
      </c>
      <c r="I99" s="56">
        <f t="shared" si="15"/>
        <v>408.36</v>
      </c>
    </row>
    <row r="100" spans="1:9" x14ac:dyDescent="0.25">
      <c r="A100" s="50" t="s">
        <v>158</v>
      </c>
      <c r="B100" s="47" t="s">
        <v>159</v>
      </c>
      <c r="C100" s="50">
        <v>973</v>
      </c>
      <c r="D100" s="49">
        <v>1101</v>
      </c>
      <c r="E100" s="48"/>
      <c r="F100" s="50"/>
      <c r="G100" s="56">
        <f t="shared" si="15"/>
        <v>400</v>
      </c>
      <c r="H100" s="56">
        <f t="shared" si="15"/>
        <v>404.16</v>
      </c>
      <c r="I100" s="56">
        <f t="shared" si="15"/>
        <v>408.36</v>
      </c>
    </row>
    <row r="101" spans="1:9" ht="36" x14ac:dyDescent="0.25">
      <c r="A101" s="53" t="s">
        <v>160</v>
      </c>
      <c r="B101" s="52" t="s">
        <v>282</v>
      </c>
      <c r="C101" s="53">
        <v>973</v>
      </c>
      <c r="D101" s="54">
        <v>1101</v>
      </c>
      <c r="E101" s="30">
        <v>5120200241</v>
      </c>
      <c r="F101" s="53"/>
      <c r="G101" s="55">
        <f t="shared" si="15"/>
        <v>400</v>
      </c>
      <c r="H101" s="55">
        <f t="shared" si="15"/>
        <v>404.16</v>
      </c>
      <c r="I101" s="55">
        <f t="shared" si="15"/>
        <v>408.36</v>
      </c>
    </row>
    <row r="102" spans="1:9" x14ac:dyDescent="0.25">
      <c r="A102" s="53" t="s">
        <v>162</v>
      </c>
      <c r="B102" s="52" t="s">
        <v>62</v>
      </c>
      <c r="C102" s="53">
        <v>973</v>
      </c>
      <c r="D102" s="54">
        <v>1101</v>
      </c>
      <c r="E102" s="30">
        <v>5120200241</v>
      </c>
      <c r="F102" s="53">
        <v>200</v>
      </c>
      <c r="G102" s="55">
        <v>400</v>
      </c>
      <c r="H102" s="55">
        <v>404.16</v>
      </c>
      <c r="I102" s="55">
        <v>408.36</v>
      </c>
    </row>
    <row r="103" spans="1:9" x14ac:dyDescent="0.25">
      <c r="A103" s="140">
        <v>11</v>
      </c>
      <c r="B103" s="143" t="s">
        <v>234</v>
      </c>
      <c r="C103" s="140">
        <v>973</v>
      </c>
      <c r="D103" s="141">
        <v>1200</v>
      </c>
      <c r="E103" s="142"/>
      <c r="F103" s="140"/>
      <c r="G103" s="130">
        <f>G105</f>
        <v>1200</v>
      </c>
      <c r="H103" s="130">
        <f>H105</f>
        <v>1212.48</v>
      </c>
      <c r="I103" s="130">
        <f>I105</f>
        <v>1225.08</v>
      </c>
    </row>
    <row r="104" spans="1:9" x14ac:dyDescent="0.25">
      <c r="A104" s="140"/>
      <c r="B104" s="129"/>
      <c r="C104" s="140"/>
      <c r="D104" s="141"/>
      <c r="E104" s="142"/>
      <c r="F104" s="140"/>
      <c r="G104" s="130"/>
      <c r="H104" s="130"/>
      <c r="I104" s="130"/>
    </row>
    <row r="105" spans="1:9" x14ac:dyDescent="0.25">
      <c r="A105" s="50" t="s">
        <v>163</v>
      </c>
      <c r="B105" s="47" t="s">
        <v>164</v>
      </c>
      <c r="C105" s="50">
        <v>973</v>
      </c>
      <c r="D105" s="49">
        <v>1202</v>
      </c>
      <c r="E105" s="48"/>
      <c r="F105" s="50"/>
      <c r="G105" s="56">
        <f t="shared" ref="G105:I106" si="16">G106</f>
        <v>1200</v>
      </c>
      <c r="H105" s="56">
        <f t="shared" si="16"/>
        <v>1212.48</v>
      </c>
      <c r="I105" s="56">
        <f t="shared" si="16"/>
        <v>1225.08</v>
      </c>
    </row>
    <row r="106" spans="1:9" ht="36" x14ac:dyDescent="0.25">
      <c r="A106" s="53" t="s">
        <v>165</v>
      </c>
      <c r="B106" s="52" t="s">
        <v>166</v>
      </c>
      <c r="C106" s="53">
        <v>973</v>
      </c>
      <c r="D106" s="54">
        <v>1202</v>
      </c>
      <c r="E106" s="30">
        <v>4570000251</v>
      </c>
      <c r="F106" s="53"/>
      <c r="G106" s="55">
        <f t="shared" si="16"/>
        <v>1200</v>
      </c>
      <c r="H106" s="55">
        <f t="shared" si="16"/>
        <v>1212.48</v>
      </c>
      <c r="I106" s="55">
        <f t="shared" si="16"/>
        <v>1225.08</v>
      </c>
    </row>
    <row r="107" spans="1:9" x14ac:dyDescent="0.25">
      <c r="A107" s="53" t="s">
        <v>167</v>
      </c>
      <c r="B107" s="52" t="s">
        <v>62</v>
      </c>
      <c r="C107" s="53">
        <v>973</v>
      </c>
      <c r="D107" s="54" t="s">
        <v>257</v>
      </c>
      <c r="E107" s="30">
        <v>4570000251</v>
      </c>
      <c r="F107" s="53">
        <v>200</v>
      </c>
      <c r="G107" s="55">
        <v>1200</v>
      </c>
      <c r="H107" s="55">
        <v>1212.48</v>
      </c>
      <c r="I107" s="55">
        <v>1225.08</v>
      </c>
    </row>
    <row r="108" spans="1:9" x14ac:dyDescent="0.25">
      <c r="A108" s="73"/>
      <c r="B108" s="74" t="s">
        <v>290</v>
      </c>
      <c r="C108" s="29"/>
      <c r="D108" s="60"/>
      <c r="E108" s="29"/>
      <c r="F108" s="58"/>
      <c r="G108" s="51">
        <f>G8+G25</f>
        <v>119179.1</v>
      </c>
      <c r="H108" s="51">
        <f>H8+H25</f>
        <v>122247.68000000001</v>
      </c>
      <c r="I108" s="51">
        <f>I8+I25</f>
        <v>124855.03999999999</v>
      </c>
    </row>
    <row r="109" spans="1:9" x14ac:dyDescent="0.25">
      <c r="A109" s="73"/>
      <c r="B109" s="74" t="s">
        <v>291</v>
      </c>
      <c r="C109" s="29"/>
      <c r="D109" s="60"/>
      <c r="E109" s="29"/>
      <c r="F109" s="58"/>
      <c r="G109" s="51">
        <v>0</v>
      </c>
      <c r="H109" s="51">
        <v>2710</v>
      </c>
      <c r="I109" s="51">
        <v>5776</v>
      </c>
    </row>
    <row r="110" spans="1:9" x14ac:dyDescent="0.25">
      <c r="A110" s="73"/>
      <c r="B110" s="74" t="s">
        <v>292</v>
      </c>
      <c r="C110" s="29"/>
      <c r="D110" s="60"/>
      <c r="E110" s="29"/>
      <c r="F110" s="58"/>
      <c r="G110" s="51">
        <f t="shared" ref="G110:I110" si="17">G108+G109</f>
        <v>119179.1</v>
      </c>
      <c r="H110" s="112">
        <f t="shared" si="17"/>
        <v>124957.68000000001</v>
      </c>
      <c r="I110" s="112">
        <f t="shared" si="17"/>
        <v>130631.03999999999</v>
      </c>
    </row>
    <row r="111" spans="1:9" x14ac:dyDescent="0.25">
      <c r="A111" s="80"/>
      <c r="B111" s="81"/>
      <c r="C111" s="41"/>
      <c r="D111" s="82"/>
      <c r="E111" s="41"/>
      <c r="F111" s="83"/>
      <c r="G111" s="84"/>
      <c r="H111" s="85"/>
      <c r="I111" s="85"/>
    </row>
    <row r="112" spans="1:9" x14ac:dyDescent="0.25">
      <c r="A112" s="3" t="s">
        <v>238</v>
      </c>
      <c r="C112" s="75"/>
      <c r="D112" s="75"/>
      <c r="E112" s="75"/>
      <c r="F112" s="3" t="s">
        <v>239</v>
      </c>
    </row>
  </sheetData>
  <mergeCells count="36">
    <mergeCell ref="G103:G104"/>
    <mergeCell ref="G30:G31"/>
    <mergeCell ref="A92:A95"/>
    <mergeCell ref="C92:C95"/>
    <mergeCell ref="D92:D95"/>
    <mergeCell ref="E92:E95"/>
    <mergeCell ref="F92:F95"/>
    <mergeCell ref="G92:G95"/>
    <mergeCell ref="A30:A31"/>
    <mergeCell ref="A103:A104"/>
    <mergeCell ref="C103:C104"/>
    <mergeCell ref="D103:D104"/>
    <mergeCell ref="E103:E104"/>
    <mergeCell ref="F103:F104"/>
    <mergeCell ref="B103:B104"/>
    <mergeCell ref="C1:I2"/>
    <mergeCell ref="A4:I4"/>
    <mergeCell ref="A3:I3"/>
    <mergeCell ref="F5:F6"/>
    <mergeCell ref="B92:B95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F30:F31"/>
    <mergeCell ref="H30:H31"/>
    <mergeCell ref="I30:I31"/>
    <mergeCell ref="H92:H95"/>
    <mergeCell ref="I92:I95"/>
    <mergeCell ref="H103:H104"/>
    <mergeCell ref="I103:I104"/>
  </mergeCells>
  <pageMargins left="0.23622047244094491" right="0.23622047244094491" top="0.35433070866141736" bottom="0.35433070866141736" header="0.31496062992125984" footer="0.31496062992125984"/>
  <pageSetup paperSize="9" scale="80" orientation="landscape" r:id="rId1"/>
  <rowBreaks count="2" manualBreakCount="2">
    <brk id="34" max="16383" man="1"/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topLeftCell="A7" workbookViewId="0">
      <selection activeCell="J41" sqref="J41"/>
    </sheetView>
  </sheetViews>
  <sheetFormatPr defaultRowHeight="15" x14ac:dyDescent="0.25"/>
  <cols>
    <col min="1" max="1" width="7" customWidth="1"/>
    <col min="2" max="2" width="43.42578125" customWidth="1"/>
    <col min="3" max="3" width="12.28515625" customWidth="1"/>
    <col min="4" max="4" width="12.140625" customWidth="1"/>
    <col min="5" max="6" width="11" customWidth="1"/>
  </cols>
  <sheetData>
    <row r="1" spans="1:6" ht="67.5" customHeight="1" x14ac:dyDescent="0.25">
      <c r="A1" s="8"/>
      <c r="C1" s="113" t="s">
        <v>258</v>
      </c>
      <c r="D1" s="113"/>
      <c r="E1" s="116"/>
      <c r="F1" s="116"/>
    </row>
    <row r="2" spans="1:6" x14ac:dyDescent="0.25">
      <c r="A2" s="9"/>
    </row>
    <row r="3" spans="1:6" x14ac:dyDescent="0.25">
      <c r="A3" s="117" t="s">
        <v>186</v>
      </c>
      <c r="B3" s="117"/>
      <c r="C3" s="117"/>
      <c r="D3" s="117"/>
      <c r="E3" s="118"/>
      <c r="F3" s="118"/>
    </row>
    <row r="4" spans="1:6" ht="44.25" customHeight="1" x14ac:dyDescent="0.25">
      <c r="A4" s="115" t="s">
        <v>259</v>
      </c>
      <c r="B4" s="115"/>
      <c r="C4" s="115"/>
      <c r="D4" s="115"/>
      <c r="E4" s="116"/>
      <c r="F4" s="116"/>
    </row>
    <row r="5" spans="1:6" ht="15.75" x14ac:dyDescent="0.25">
      <c r="A5" s="10"/>
    </row>
    <row r="6" spans="1:6" ht="24" x14ac:dyDescent="0.25">
      <c r="A6" s="137" t="s">
        <v>38</v>
      </c>
      <c r="B6" s="137" t="s">
        <v>39</v>
      </c>
      <c r="C6" s="137" t="s">
        <v>41</v>
      </c>
      <c r="D6" s="44" t="s">
        <v>241</v>
      </c>
      <c r="E6" s="44" t="s">
        <v>242</v>
      </c>
      <c r="F6" s="44" t="s">
        <v>243</v>
      </c>
    </row>
    <row r="7" spans="1:6" x14ac:dyDescent="0.25">
      <c r="A7" s="137"/>
      <c r="B7" s="137"/>
      <c r="C7" s="137"/>
      <c r="D7" s="45" t="s">
        <v>44</v>
      </c>
      <c r="E7" s="45" t="s">
        <v>44</v>
      </c>
      <c r="F7" s="45" t="s">
        <v>44</v>
      </c>
    </row>
    <row r="8" spans="1:6" ht="24" customHeight="1" x14ac:dyDescent="0.25">
      <c r="A8" s="87">
        <v>1</v>
      </c>
      <c r="B8" s="67" t="s">
        <v>187</v>
      </c>
      <c r="C8" s="96" t="s">
        <v>170</v>
      </c>
      <c r="D8" s="98">
        <f>D9+D10+D11+D12+D13</f>
        <v>38145</v>
      </c>
      <c r="E8" s="98">
        <f>E9+E10+E11+E12+E13</f>
        <v>39967.699999999997</v>
      </c>
      <c r="F8" s="98">
        <f>F9+F10+F11+F12+F13</f>
        <v>41762</v>
      </c>
    </row>
    <row r="9" spans="1:6" ht="36" x14ac:dyDescent="0.25">
      <c r="A9" s="53" t="s">
        <v>50</v>
      </c>
      <c r="B9" s="52" t="s">
        <v>49</v>
      </c>
      <c r="C9" s="54">
        <v>102</v>
      </c>
      <c r="D9" s="92">
        <v>1772.4</v>
      </c>
      <c r="E9" s="92">
        <v>1858.4</v>
      </c>
      <c r="F9" s="92">
        <v>1943.3</v>
      </c>
    </row>
    <row r="10" spans="1:6" ht="42" customHeight="1" x14ac:dyDescent="0.25">
      <c r="A10" s="53" t="s">
        <v>71</v>
      </c>
      <c r="B10" s="52" t="s">
        <v>53</v>
      </c>
      <c r="C10" s="54" t="s">
        <v>172</v>
      </c>
      <c r="D10" s="69">
        <v>9061.9</v>
      </c>
      <c r="E10" s="69">
        <v>9403.7999999999993</v>
      </c>
      <c r="F10" s="69">
        <v>9741.5</v>
      </c>
    </row>
    <row r="11" spans="1:6" ht="55.5" customHeight="1" x14ac:dyDescent="0.25">
      <c r="A11" s="53" t="s">
        <v>76</v>
      </c>
      <c r="B11" s="52" t="s">
        <v>70</v>
      </c>
      <c r="C11" s="54" t="s">
        <v>174</v>
      </c>
      <c r="D11" s="69">
        <f>'Прил 2 Ведомструктура расх 2023'!G27</f>
        <v>26493.9</v>
      </c>
      <c r="E11" s="69">
        <f>'Прил 2 Ведомструктура расх 2023'!H27</f>
        <v>27883.1</v>
      </c>
      <c r="F11" s="69">
        <f>'Прил 2 Ведомструктура расх 2023'!I27</f>
        <v>29249.199999999997</v>
      </c>
    </row>
    <row r="12" spans="1:6" x14ac:dyDescent="0.25">
      <c r="A12" s="53" t="s">
        <v>80</v>
      </c>
      <c r="B12" s="52" t="s">
        <v>85</v>
      </c>
      <c r="C12" s="54" t="s">
        <v>175</v>
      </c>
      <c r="D12" s="88">
        <v>200</v>
      </c>
      <c r="E12" s="88">
        <v>200</v>
      </c>
      <c r="F12" s="88">
        <v>200</v>
      </c>
    </row>
    <row r="13" spans="1:6" x14ac:dyDescent="0.25">
      <c r="A13" s="53" t="s">
        <v>188</v>
      </c>
      <c r="B13" s="52" t="s">
        <v>65</v>
      </c>
      <c r="C13" s="54" t="s">
        <v>173</v>
      </c>
      <c r="D13" s="89">
        <v>616.79999999999995</v>
      </c>
      <c r="E13" s="89">
        <v>622.4</v>
      </c>
      <c r="F13" s="89">
        <v>628</v>
      </c>
    </row>
    <row r="14" spans="1:6" ht="24" x14ac:dyDescent="0.25">
      <c r="A14" s="66">
        <v>2</v>
      </c>
      <c r="B14" s="67" t="s">
        <v>189</v>
      </c>
      <c r="C14" s="68" t="s">
        <v>176</v>
      </c>
      <c r="D14" s="90">
        <f>D15</f>
        <v>1329.4</v>
      </c>
      <c r="E14" s="90">
        <f>E15</f>
        <v>500</v>
      </c>
      <c r="F14" s="90">
        <f>F15</f>
        <v>505.2</v>
      </c>
    </row>
    <row r="15" spans="1:6" ht="36" x14ac:dyDescent="0.25">
      <c r="A15" s="53" t="s">
        <v>54</v>
      </c>
      <c r="B15" s="52" t="s">
        <v>273</v>
      </c>
      <c r="C15" s="54" t="s">
        <v>256</v>
      </c>
      <c r="D15" s="89">
        <v>1329.4</v>
      </c>
      <c r="E15" s="89">
        <v>500</v>
      </c>
      <c r="F15" s="89">
        <v>505.2</v>
      </c>
    </row>
    <row r="16" spans="1:6" x14ac:dyDescent="0.25">
      <c r="A16" s="66">
        <v>3</v>
      </c>
      <c r="B16" s="67" t="s">
        <v>190</v>
      </c>
      <c r="C16" s="68" t="s">
        <v>177</v>
      </c>
      <c r="D16" s="91">
        <f>D17</f>
        <v>900</v>
      </c>
      <c r="E16" s="91">
        <f>E17</f>
        <v>909.36</v>
      </c>
      <c r="F16" s="91">
        <f>F17</f>
        <v>918.81</v>
      </c>
    </row>
    <row r="17" spans="1:6" x14ac:dyDescent="0.25">
      <c r="A17" s="53" t="s">
        <v>66</v>
      </c>
      <c r="B17" s="52" t="s">
        <v>95</v>
      </c>
      <c r="C17" s="54" t="s">
        <v>178</v>
      </c>
      <c r="D17" s="92">
        <v>900</v>
      </c>
      <c r="E17" s="92">
        <v>909.36</v>
      </c>
      <c r="F17" s="92">
        <v>918.81</v>
      </c>
    </row>
    <row r="18" spans="1:6" x14ac:dyDescent="0.25">
      <c r="A18" s="66">
        <v>4</v>
      </c>
      <c r="B18" s="67" t="s">
        <v>191</v>
      </c>
      <c r="C18" s="68" t="s">
        <v>179</v>
      </c>
      <c r="D18" s="91">
        <f>D19</f>
        <v>50107.7</v>
      </c>
      <c r="E18" s="91">
        <f>E19</f>
        <v>53915.82</v>
      </c>
      <c r="F18" s="91">
        <f>F19</f>
        <v>56821.68</v>
      </c>
    </row>
    <row r="19" spans="1:6" x14ac:dyDescent="0.25">
      <c r="A19" s="53" t="s">
        <v>89</v>
      </c>
      <c r="B19" s="52" t="s">
        <v>192</v>
      </c>
      <c r="C19" s="54" t="s">
        <v>180</v>
      </c>
      <c r="D19" s="92">
        <v>50107.7</v>
      </c>
      <c r="E19" s="92">
        <v>53915.82</v>
      </c>
      <c r="F19" s="92">
        <v>56821.68</v>
      </c>
    </row>
    <row r="20" spans="1:6" x14ac:dyDescent="0.25">
      <c r="A20" s="66">
        <v>5</v>
      </c>
      <c r="B20" s="67" t="s">
        <v>193</v>
      </c>
      <c r="C20" s="68" t="s">
        <v>181</v>
      </c>
      <c r="D20" s="91">
        <f>D21+D22</f>
        <v>1149.5</v>
      </c>
      <c r="E20" s="91">
        <f>E21+E22</f>
        <v>1161.4000000000001</v>
      </c>
      <c r="F20" s="91">
        <f>F21+F22</f>
        <v>1173.5</v>
      </c>
    </row>
    <row r="21" spans="1:6" ht="24" x14ac:dyDescent="0.25">
      <c r="A21" s="53" t="s">
        <v>94</v>
      </c>
      <c r="B21" s="52" t="s">
        <v>110</v>
      </c>
      <c r="C21" s="54" t="s">
        <v>182</v>
      </c>
      <c r="D21" s="89">
        <v>300</v>
      </c>
      <c r="E21" s="89">
        <v>303.10000000000002</v>
      </c>
      <c r="F21" s="89">
        <v>306.27</v>
      </c>
    </row>
    <row r="22" spans="1:6" x14ac:dyDescent="0.25">
      <c r="A22" s="53" t="s">
        <v>194</v>
      </c>
      <c r="B22" s="52" t="s">
        <v>114</v>
      </c>
      <c r="C22" s="54" t="s">
        <v>183</v>
      </c>
      <c r="D22" s="89">
        <v>849.5</v>
      </c>
      <c r="E22" s="89">
        <v>858.3</v>
      </c>
      <c r="F22" s="89">
        <v>867.23</v>
      </c>
    </row>
    <row r="23" spans="1:6" x14ac:dyDescent="0.25">
      <c r="A23" s="66">
        <v>6</v>
      </c>
      <c r="B23" s="67" t="s">
        <v>195</v>
      </c>
      <c r="C23" s="68" t="s">
        <v>184</v>
      </c>
      <c r="D23" s="91">
        <f>D24</f>
        <v>8380</v>
      </c>
      <c r="E23" s="91">
        <f>E24</f>
        <v>8467.24</v>
      </c>
      <c r="F23" s="91">
        <f>F24</f>
        <v>8555.17</v>
      </c>
    </row>
    <row r="24" spans="1:6" x14ac:dyDescent="0.25">
      <c r="A24" s="53" t="s">
        <v>99</v>
      </c>
      <c r="B24" s="52" t="s">
        <v>132</v>
      </c>
      <c r="C24" s="54" t="s">
        <v>185</v>
      </c>
      <c r="D24" s="92">
        <v>8380</v>
      </c>
      <c r="E24" s="92">
        <v>8467.24</v>
      </c>
      <c r="F24" s="92">
        <v>8555.17</v>
      </c>
    </row>
    <row r="25" spans="1:6" x14ac:dyDescent="0.25">
      <c r="A25" s="140">
        <v>7</v>
      </c>
      <c r="B25" s="143" t="s">
        <v>232</v>
      </c>
      <c r="C25" s="140">
        <v>1000</v>
      </c>
      <c r="D25" s="144">
        <f>D27+D28+D29</f>
        <v>17567.5</v>
      </c>
      <c r="E25" s="144">
        <f>E27+E28+E29</f>
        <v>18419.5</v>
      </c>
      <c r="F25" s="144">
        <f>F27+F28+F29</f>
        <v>19261.2</v>
      </c>
    </row>
    <row r="26" spans="1:6" x14ac:dyDescent="0.25">
      <c r="A26" s="140"/>
      <c r="B26" s="129"/>
      <c r="C26" s="140"/>
      <c r="D26" s="145"/>
      <c r="E26" s="145"/>
      <c r="F26" s="145"/>
    </row>
    <row r="27" spans="1:6" x14ac:dyDescent="0.25">
      <c r="A27" s="53" t="s">
        <v>109</v>
      </c>
      <c r="B27" s="52" t="s">
        <v>141</v>
      </c>
      <c r="C27" s="53">
        <v>1001</v>
      </c>
      <c r="D27" s="89">
        <v>980</v>
      </c>
      <c r="E27" s="89">
        <v>1025</v>
      </c>
      <c r="F27" s="89">
        <v>1071</v>
      </c>
    </row>
    <row r="28" spans="1:6" x14ac:dyDescent="0.25">
      <c r="A28" s="53" t="s">
        <v>113</v>
      </c>
      <c r="B28" s="52" t="s">
        <v>145</v>
      </c>
      <c r="C28" s="53">
        <v>1003</v>
      </c>
      <c r="D28" s="89">
        <v>570</v>
      </c>
      <c r="E28" s="69">
        <v>597</v>
      </c>
      <c r="F28" s="89">
        <v>625</v>
      </c>
    </row>
    <row r="29" spans="1:6" x14ac:dyDescent="0.25">
      <c r="A29" s="53" t="s">
        <v>196</v>
      </c>
      <c r="B29" s="52" t="s">
        <v>149</v>
      </c>
      <c r="C29" s="53">
        <v>1004</v>
      </c>
      <c r="D29" s="92">
        <v>16017.5</v>
      </c>
      <c r="E29" s="92">
        <v>16797.5</v>
      </c>
      <c r="F29" s="92">
        <v>17565.2</v>
      </c>
    </row>
    <row r="30" spans="1:6" x14ac:dyDescent="0.25">
      <c r="A30" s="66">
        <v>8</v>
      </c>
      <c r="B30" s="67" t="s">
        <v>197</v>
      </c>
      <c r="C30" s="66">
        <v>1100</v>
      </c>
      <c r="D30" s="91">
        <f>D31</f>
        <v>400</v>
      </c>
      <c r="E30" s="91">
        <f>E31</f>
        <v>404.16</v>
      </c>
      <c r="F30" s="91">
        <f>F31</f>
        <v>408.36</v>
      </c>
    </row>
    <row r="31" spans="1:6" x14ac:dyDescent="0.25">
      <c r="A31" s="53" t="s">
        <v>131</v>
      </c>
      <c r="B31" s="52" t="s">
        <v>159</v>
      </c>
      <c r="C31" s="53">
        <v>1101</v>
      </c>
      <c r="D31" s="92">
        <v>400</v>
      </c>
      <c r="E31" s="92">
        <v>404.16</v>
      </c>
      <c r="F31" s="92">
        <v>408.36</v>
      </c>
    </row>
    <row r="32" spans="1:6" x14ac:dyDescent="0.25">
      <c r="A32" s="66">
        <v>9</v>
      </c>
      <c r="B32" s="67" t="s">
        <v>198</v>
      </c>
      <c r="C32" s="66">
        <v>1200</v>
      </c>
      <c r="D32" s="91">
        <f>D33</f>
        <v>1200</v>
      </c>
      <c r="E32" s="91">
        <f>E33</f>
        <v>1212.48</v>
      </c>
      <c r="F32" s="91">
        <f>F33</f>
        <v>1225.08</v>
      </c>
    </row>
    <row r="33" spans="1:6" x14ac:dyDescent="0.25">
      <c r="A33" s="53" t="s">
        <v>140</v>
      </c>
      <c r="B33" s="52" t="s">
        <v>164</v>
      </c>
      <c r="C33" s="53">
        <v>1202</v>
      </c>
      <c r="D33" s="92">
        <v>1200</v>
      </c>
      <c r="E33" s="92">
        <v>1212.48</v>
      </c>
      <c r="F33" s="92">
        <v>1225.08</v>
      </c>
    </row>
    <row r="34" spans="1:6" x14ac:dyDescent="0.25">
      <c r="A34" s="73"/>
      <c r="B34" s="74" t="str">
        <f>'Прил 2 Ведомструктура расх 2023'!B108</f>
        <v>ИТОГО ( без условно утверждённых расходов)</v>
      </c>
      <c r="C34" s="58"/>
      <c r="D34" s="97">
        <f>D8+D14+D16+D18+D20+D23+D25+D30+D32</f>
        <v>119179.1</v>
      </c>
      <c r="E34" s="97">
        <f>E8+E14+E16+E18+E20+E23+E25+E30+E32</f>
        <v>124957.66</v>
      </c>
      <c r="F34" s="97">
        <f>F8+F14+F16+F18+F20+F23+F25+F30+F32</f>
        <v>130631</v>
      </c>
    </row>
    <row r="35" spans="1:6" x14ac:dyDescent="0.25">
      <c r="A35" s="73"/>
      <c r="B35" s="74" t="str">
        <f>'Прил 2 Ведомструктура расх 2023'!B109</f>
        <v>Условно утверждённые расходы</v>
      </c>
      <c r="C35" s="58"/>
      <c r="D35" s="97">
        <v>0</v>
      </c>
      <c r="E35" s="97">
        <v>2710</v>
      </c>
      <c r="F35" s="97">
        <v>5776</v>
      </c>
    </row>
    <row r="36" spans="1:6" x14ac:dyDescent="0.25">
      <c r="A36" s="73"/>
      <c r="B36" s="74" t="str">
        <f>'Прил 2 Ведомструктура расх 2023'!B110</f>
        <v>ИТОГО ( с условно утверждёнными расходами)</v>
      </c>
      <c r="C36" s="58"/>
      <c r="D36" s="97">
        <v>119179.1</v>
      </c>
      <c r="E36" s="97">
        <v>124957.68000000001</v>
      </c>
      <c r="F36" s="97">
        <v>130631.03999999999</v>
      </c>
    </row>
    <row r="37" spans="1:6" x14ac:dyDescent="0.25">
      <c r="A37" s="94" t="s">
        <v>238</v>
      </c>
      <c r="B37" s="95"/>
      <c r="C37" s="146"/>
      <c r="D37" s="146"/>
      <c r="E37" s="93" t="s">
        <v>239</v>
      </c>
    </row>
    <row r="38" spans="1:6" ht="15.75" x14ac:dyDescent="0.25">
      <c r="A38" s="13"/>
      <c r="B38" s="14"/>
    </row>
  </sheetData>
  <mergeCells count="13">
    <mergeCell ref="C37:D37"/>
    <mergeCell ref="A6:A7"/>
    <mergeCell ref="B6:B7"/>
    <mergeCell ref="C6:C7"/>
    <mergeCell ref="A4:F4"/>
    <mergeCell ref="A3:F3"/>
    <mergeCell ref="C1:F1"/>
    <mergeCell ref="E25:E26"/>
    <mergeCell ref="F25:F26"/>
    <mergeCell ref="B25:B26"/>
    <mergeCell ref="A25:A26"/>
    <mergeCell ref="C25:C26"/>
    <mergeCell ref="D25:D2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F16" sqref="F16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  <col min="4" max="4" width="10.7109375" customWidth="1"/>
    <col min="5" max="5" width="12" customWidth="1"/>
  </cols>
  <sheetData>
    <row r="1" spans="1:5" x14ac:dyDescent="0.25">
      <c r="A1" s="11"/>
    </row>
    <row r="2" spans="1:5" ht="48.75" customHeight="1" x14ac:dyDescent="0.25">
      <c r="B2" s="150" t="s">
        <v>260</v>
      </c>
      <c r="C2" s="150"/>
      <c r="D2" s="116"/>
      <c r="E2" s="116"/>
    </row>
    <row r="3" spans="1:5" x14ac:dyDescent="0.25">
      <c r="A3" s="9"/>
    </row>
    <row r="4" spans="1:5" ht="15.75" x14ac:dyDescent="0.25">
      <c r="A4" s="149" t="s">
        <v>186</v>
      </c>
      <c r="B4" s="149"/>
      <c r="C4" s="149"/>
      <c r="D4" s="116"/>
      <c r="E4" s="116"/>
    </row>
    <row r="5" spans="1:5" ht="47.25" customHeight="1" x14ac:dyDescent="0.25">
      <c r="A5" s="149" t="s">
        <v>261</v>
      </c>
      <c r="B5" s="149"/>
      <c r="C5" s="149"/>
      <c r="D5" s="116"/>
      <c r="E5" s="116"/>
    </row>
    <row r="6" spans="1:5" ht="16.5" thickBot="1" x14ac:dyDescent="0.3">
      <c r="A6" s="10"/>
    </row>
    <row r="7" spans="1:5" x14ac:dyDescent="0.25">
      <c r="A7" s="153" t="s">
        <v>199</v>
      </c>
      <c r="B7" s="153" t="s">
        <v>43</v>
      </c>
      <c r="C7" s="15" t="s">
        <v>262</v>
      </c>
      <c r="D7" s="15" t="s">
        <v>263</v>
      </c>
      <c r="E7" s="15" t="s">
        <v>264</v>
      </c>
    </row>
    <row r="8" spans="1:5" ht="15.75" thickBot="1" x14ac:dyDescent="0.3">
      <c r="A8" s="154"/>
      <c r="B8" s="154"/>
      <c r="C8" s="16" t="s">
        <v>44</v>
      </c>
      <c r="D8" s="16" t="s">
        <v>44</v>
      </c>
      <c r="E8" s="16" t="s">
        <v>44</v>
      </c>
    </row>
    <row r="9" spans="1:5" ht="15.75" thickBot="1" x14ac:dyDescent="0.3">
      <c r="A9" s="17" t="s">
        <v>200</v>
      </c>
      <c r="B9" s="18" t="s">
        <v>201</v>
      </c>
      <c r="C9" s="26">
        <v>0</v>
      </c>
      <c r="D9" s="26">
        <v>0</v>
      </c>
      <c r="E9" s="26">
        <v>0</v>
      </c>
    </row>
    <row r="10" spans="1:5" ht="30.75" thickBot="1" x14ac:dyDescent="0.3">
      <c r="A10" s="17" t="s">
        <v>202</v>
      </c>
      <c r="B10" s="18" t="s">
        <v>203</v>
      </c>
      <c r="C10" s="26">
        <v>0</v>
      </c>
      <c r="D10" s="26">
        <v>0</v>
      </c>
      <c r="E10" s="26">
        <v>0</v>
      </c>
    </row>
    <row r="11" spans="1:5" ht="45.75" thickBot="1" x14ac:dyDescent="0.3">
      <c r="A11" s="17" t="s">
        <v>204</v>
      </c>
      <c r="B11" s="18" t="s">
        <v>205</v>
      </c>
      <c r="C11" s="19">
        <v>-119179.1</v>
      </c>
      <c r="D11" s="19">
        <v>-124957.7</v>
      </c>
      <c r="E11" s="19">
        <v>-130631</v>
      </c>
    </row>
    <row r="12" spans="1:5" ht="30" x14ac:dyDescent="0.25">
      <c r="A12" s="20" t="s">
        <v>206</v>
      </c>
      <c r="B12" s="151" t="s">
        <v>207</v>
      </c>
      <c r="C12" s="147">
        <v>119179.1</v>
      </c>
      <c r="D12" s="147">
        <v>124957.7</v>
      </c>
      <c r="E12" s="147">
        <v>130631</v>
      </c>
    </row>
    <row r="13" spans="1:5" ht="15.75" thickBot="1" x14ac:dyDescent="0.3">
      <c r="A13" s="17" t="s">
        <v>208</v>
      </c>
      <c r="B13" s="152"/>
      <c r="C13" s="148"/>
      <c r="D13" s="148"/>
      <c r="E13" s="148"/>
    </row>
    <row r="14" spans="1:5" ht="15.75" thickBot="1" x14ac:dyDescent="0.3">
      <c r="A14" s="17" t="s">
        <v>209</v>
      </c>
      <c r="B14" s="21"/>
      <c r="C14" s="27">
        <v>0</v>
      </c>
      <c r="D14" s="27">
        <v>0</v>
      </c>
      <c r="E14" s="27">
        <v>0</v>
      </c>
    </row>
    <row r="15" spans="1:5" x14ac:dyDescent="0.25">
      <c r="A15" s="109"/>
      <c r="B15" s="110"/>
      <c r="C15" s="111"/>
      <c r="D15" s="111"/>
      <c r="E15" s="111"/>
    </row>
    <row r="16" spans="1:5" x14ac:dyDescent="0.25">
      <c r="A16" s="11"/>
    </row>
    <row r="17" spans="1:3" ht="15.75" x14ac:dyDescent="0.25">
      <c r="A17" s="22" t="s">
        <v>265</v>
      </c>
      <c r="B17" s="75"/>
      <c r="C17" s="23" t="s">
        <v>239</v>
      </c>
    </row>
    <row r="18" spans="1:3" x14ac:dyDescent="0.25">
      <c r="C18" s="24"/>
    </row>
  </sheetData>
  <mergeCells count="9">
    <mergeCell ref="D12:D13"/>
    <mergeCell ref="E12:E13"/>
    <mergeCell ref="A5:E5"/>
    <mergeCell ref="A4:E4"/>
    <mergeCell ref="B2:E2"/>
    <mergeCell ref="B12:B13"/>
    <mergeCell ref="C12:C13"/>
    <mergeCell ref="A7:A8"/>
    <mergeCell ref="B7:B8"/>
  </mergeCells>
  <pageMargins left="0.25" right="0.25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17"/>
  <sheetViews>
    <sheetView tabSelected="1" workbookViewId="0">
      <selection activeCell="G123" sqref="G123"/>
    </sheetView>
  </sheetViews>
  <sheetFormatPr defaultRowHeight="15" x14ac:dyDescent="0.25"/>
  <cols>
    <col min="2" max="2" width="50" customWidth="1"/>
    <col min="3" max="3" width="8.42578125" hidden="1" customWidth="1"/>
    <col min="5" max="5" width="10" bestFit="1" customWidth="1"/>
    <col min="6" max="6" width="3.85546875" bestFit="1" customWidth="1"/>
    <col min="7" max="7" width="10" bestFit="1" customWidth="1"/>
    <col min="8" max="8" width="10.42578125" customWidth="1"/>
    <col min="9" max="9" width="10.7109375" customWidth="1"/>
  </cols>
  <sheetData>
    <row r="1" spans="1:9" ht="60" customHeight="1" x14ac:dyDescent="0.25">
      <c r="A1" s="8"/>
      <c r="D1" s="162" t="s">
        <v>269</v>
      </c>
      <c r="E1" s="162"/>
      <c r="F1" s="162"/>
      <c r="G1" s="162"/>
      <c r="H1" s="116"/>
      <c r="I1" s="116"/>
    </row>
    <row r="2" spans="1:9" x14ac:dyDescent="0.25">
      <c r="A2" s="9"/>
    </row>
    <row r="3" spans="1:9" x14ac:dyDescent="0.25">
      <c r="A3" s="117" t="s">
        <v>186</v>
      </c>
      <c r="B3" s="117"/>
      <c r="C3" s="117"/>
      <c r="D3" s="117"/>
      <c r="E3" s="117"/>
      <c r="F3" s="117"/>
      <c r="G3" s="117"/>
      <c r="H3" s="118"/>
      <c r="I3" s="118"/>
    </row>
    <row r="4" spans="1:9" ht="41.25" customHeight="1" x14ac:dyDescent="0.25">
      <c r="A4" s="115" t="s">
        <v>267</v>
      </c>
      <c r="B4" s="115"/>
      <c r="C4" s="115"/>
      <c r="D4" s="115"/>
      <c r="E4" s="115"/>
      <c r="F4" s="115"/>
      <c r="G4" s="115"/>
      <c r="H4" s="116"/>
      <c r="I4" s="116"/>
    </row>
    <row r="5" spans="1:9" x14ac:dyDescent="0.25">
      <c r="A5" s="6"/>
    </row>
    <row r="6" spans="1:9" ht="36" x14ac:dyDescent="0.25">
      <c r="A6" s="44" t="s">
        <v>38</v>
      </c>
      <c r="B6" s="44" t="s">
        <v>39</v>
      </c>
      <c r="C6" s="44" t="s">
        <v>40</v>
      </c>
      <c r="D6" s="44" t="s">
        <v>41</v>
      </c>
      <c r="E6" s="44" t="s">
        <v>42</v>
      </c>
      <c r="F6" s="44" t="s">
        <v>43</v>
      </c>
      <c r="G6" s="44" t="s">
        <v>241</v>
      </c>
      <c r="H6" s="44" t="s">
        <v>242</v>
      </c>
      <c r="I6" s="44" t="s">
        <v>243</v>
      </c>
    </row>
    <row r="7" spans="1:9" x14ac:dyDescent="0.25">
      <c r="A7" s="53"/>
      <c r="B7" s="67" t="s">
        <v>48</v>
      </c>
      <c r="C7" s="71"/>
      <c r="D7" s="68"/>
      <c r="E7" s="68"/>
      <c r="F7" s="66"/>
      <c r="G7" s="99">
        <f>G8+G25+G39+G45+G48+G41</f>
        <v>38145</v>
      </c>
      <c r="H7" s="99">
        <f>H8+H25+H39+H41+H45+H48</f>
        <v>39967.69999999999</v>
      </c>
      <c r="I7" s="99">
        <f t="shared" ref="I7" si="0">I8+I25+I39+I45+I48+I41</f>
        <v>41762</v>
      </c>
    </row>
    <row r="8" spans="1:9" x14ac:dyDescent="0.25">
      <c r="A8" s="53"/>
      <c r="B8" s="67" t="s">
        <v>45</v>
      </c>
      <c r="C8" s="100"/>
      <c r="D8" s="68"/>
      <c r="E8" s="68"/>
      <c r="F8" s="66"/>
      <c r="G8" s="99">
        <f>G12+G16+G19+G22+G23+G24+G33+G36+G37+G38</f>
        <v>33615.899999999994</v>
      </c>
      <c r="H8" s="99">
        <f>H12+H16+H19+H22+H23+H24+H33+H36+H37+H38</f>
        <v>35252.899999999994</v>
      </c>
      <c r="I8" s="99">
        <f>I12+I16+I19+I22+I23+I24+I33+I36+I37+I38</f>
        <v>36863.9</v>
      </c>
    </row>
    <row r="9" spans="1:9" ht="24" x14ac:dyDescent="0.25">
      <c r="A9" s="66" t="s">
        <v>46</v>
      </c>
      <c r="B9" s="67" t="s">
        <v>47</v>
      </c>
      <c r="C9" s="66">
        <v>0</v>
      </c>
      <c r="D9" s="68"/>
      <c r="E9" s="68"/>
      <c r="F9" s="66"/>
      <c r="G9" s="101">
        <f>G10</f>
        <v>10942.3</v>
      </c>
      <c r="H9" s="101">
        <f>H10</f>
        <v>11370.2</v>
      </c>
      <c r="I9" s="101">
        <f>I10</f>
        <v>11792.8</v>
      </c>
    </row>
    <row r="10" spans="1:9" x14ac:dyDescent="0.25">
      <c r="A10" s="53"/>
      <c r="B10" s="52" t="s">
        <v>48</v>
      </c>
      <c r="C10" s="66">
        <v>0</v>
      </c>
      <c r="D10" s="54" t="s">
        <v>170</v>
      </c>
      <c r="E10" s="54"/>
      <c r="F10" s="53"/>
      <c r="G10" s="102">
        <f>G11+G14+G25</f>
        <v>10942.3</v>
      </c>
      <c r="H10" s="102">
        <f>H11+H14+H25</f>
        <v>11370.2</v>
      </c>
      <c r="I10" s="102">
        <f>I11+I14+I25</f>
        <v>11792.8</v>
      </c>
    </row>
    <row r="11" spans="1:9" ht="24" x14ac:dyDescent="0.25">
      <c r="A11" s="66">
        <v>1</v>
      </c>
      <c r="B11" s="67" t="s">
        <v>49</v>
      </c>
      <c r="C11" s="66">
        <v>0</v>
      </c>
      <c r="D11" s="68" t="s">
        <v>171</v>
      </c>
      <c r="E11" s="68"/>
      <c r="F11" s="66"/>
      <c r="G11" s="99">
        <f t="shared" ref="G11:I12" si="1">G12</f>
        <v>1772.4</v>
      </c>
      <c r="H11" s="99">
        <f t="shared" si="1"/>
        <v>1858.4</v>
      </c>
      <c r="I11" s="99">
        <f t="shared" si="1"/>
        <v>1943.3</v>
      </c>
    </row>
    <row r="12" spans="1:9" x14ac:dyDescent="0.25">
      <c r="A12" s="53" t="s">
        <v>50</v>
      </c>
      <c r="B12" s="52" t="s">
        <v>283</v>
      </c>
      <c r="C12" s="53">
        <v>0</v>
      </c>
      <c r="D12" s="54" t="s">
        <v>171</v>
      </c>
      <c r="E12" s="54" t="s">
        <v>247</v>
      </c>
      <c r="F12" s="53"/>
      <c r="G12" s="102">
        <f t="shared" si="1"/>
        <v>1772.4</v>
      </c>
      <c r="H12" s="102">
        <f t="shared" si="1"/>
        <v>1858.4</v>
      </c>
      <c r="I12" s="102">
        <f t="shared" si="1"/>
        <v>1943.3</v>
      </c>
    </row>
    <row r="13" spans="1:9" ht="48" x14ac:dyDescent="0.25">
      <c r="A13" s="53" t="s">
        <v>51</v>
      </c>
      <c r="B13" s="52" t="s">
        <v>210</v>
      </c>
      <c r="C13" s="53">
        <v>0</v>
      </c>
      <c r="D13" s="54" t="s">
        <v>171</v>
      </c>
      <c r="E13" s="54" t="s">
        <v>247</v>
      </c>
      <c r="F13" s="53">
        <v>100</v>
      </c>
      <c r="G13" s="102">
        <v>1772.4</v>
      </c>
      <c r="H13" s="102">
        <v>1858.4</v>
      </c>
      <c r="I13" s="102">
        <v>1943.3</v>
      </c>
    </row>
    <row r="14" spans="1:9" ht="36" x14ac:dyDescent="0.25">
      <c r="A14" s="66">
        <v>2</v>
      </c>
      <c r="B14" s="67" t="s">
        <v>53</v>
      </c>
      <c r="C14" s="66">
        <v>0</v>
      </c>
      <c r="D14" s="68" t="s">
        <v>172</v>
      </c>
      <c r="E14" s="68"/>
      <c r="F14" s="66"/>
      <c r="G14" s="99">
        <f>G15+G21</f>
        <v>9061.9</v>
      </c>
      <c r="H14" s="99">
        <f>H15+H21</f>
        <v>9403.8000000000011</v>
      </c>
      <c r="I14" s="99">
        <f>I15+I21</f>
        <v>9741.5</v>
      </c>
    </row>
    <row r="15" spans="1:9" ht="24" x14ac:dyDescent="0.25">
      <c r="A15" s="66" t="s">
        <v>54</v>
      </c>
      <c r="B15" s="67" t="s">
        <v>211</v>
      </c>
      <c r="C15" s="66">
        <v>0</v>
      </c>
      <c r="D15" s="68" t="s">
        <v>172</v>
      </c>
      <c r="E15" s="68" t="s">
        <v>266</v>
      </c>
      <c r="F15" s="66"/>
      <c r="G15" s="99">
        <f t="shared" ref="G15:I15" si="2">G16+G19</f>
        <v>1805.7</v>
      </c>
      <c r="H15" s="99">
        <f t="shared" si="2"/>
        <v>1893.2</v>
      </c>
      <c r="I15" s="99">
        <f t="shared" si="2"/>
        <v>1979.6999999999998</v>
      </c>
    </row>
    <row r="16" spans="1:9" ht="24" x14ac:dyDescent="0.25">
      <c r="A16" s="53" t="s">
        <v>56</v>
      </c>
      <c r="B16" s="67" t="s">
        <v>55</v>
      </c>
      <c r="C16" s="66">
        <v>0</v>
      </c>
      <c r="D16" s="68" t="s">
        <v>172</v>
      </c>
      <c r="E16" s="68" t="s">
        <v>248</v>
      </c>
      <c r="F16" s="66"/>
      <c r="G16" s="99">
        <f>G17</f>
        <v>1488.9</v>
      </c>
      <c r="H16" s="99">
        <f>H17</f>
        <v>1561</v>
      </c>
      <c r="I16" s="99">
        <f>I17</f>
        <v>1632.3</v>
      </c>
    </row>
    <row r="17" spans="1:9" ht="24" x14ac:dyDescent="0.25">
      <c r="A17" s="159" t="s">
        <v>212</v>
      </c>
      <c r="B17" s="52" t="s">
        <v>213</v>
      </c>
      <c r="C17" s="159">
        <v>0</v>
      </c>
      <c r="D17" s="160" t="s">
        <v>172</v>
      </c>
      <c r="E17" s="160" t="s">
        <v>248</v>
      </c>
      <c r="F17" s="159">
        <v>100</v>
      </c>
      <c r="G17" s="155">
        <v>1488.9</v>
      </c>
      <c r="H17" s="155">
        <v>1561</v>
      </c>
      <c r="I17" s="155">
        <v>1632.3</v>
      </c>
    </row>
    <row r="18" spans="1:9" ht="24" x14ac:dyDescent="0.25">
      <c r="A18" s="159"/>
      <c r="B18" s="52" t="s">
        <v>214</v>
      </c>
      <c r="C18" s="159"/>
      <c r="D18" s="160"/>
      <c r="E18" s="160"/>
      <c r="F18" s="159"/>
      <c r="G18" s="155"/>
      <c r="H18" s="155"/>
      <c r="I18" s="155"/>
    </row>
    <row r="19" spans="1:9" ht="24" x14ac:dyDescent="0.25">
      <c r="A19" s="53" t="s">
        <v>215</v>
      </c>
      <c r="B19" s="67" t="s">
        <v>216</v>
      </c>
      <c r="C19" s="66">
        <v>0</v>
      </c>
      <c r="D19" s="68" t="s">
        <v>172</v>
      </c>
      <c r="E19" s="68" t="s">
        <v>249</v>
      </c>
      <c r="F19" s="66"/>
      <c r="G19" s="99">
        <f>G20</f>
        <v>316.8</v>
      </c>
      <c r="H19" s="99">
        <f>H20</f>
        <v>332.2</v>
      </c>
      <c r="I19" s="99">
        <f>I20</f>
        <v>347.4</v>
      </c>
    </row>
    <row r="20" spans="1:9" ht="48" x14ac:dyDescent="0.25">
      <c r="A20" s="53" t="s">
        <v>217</v>
      </c>
      <c r="B20" s="52" t="s">
        <v>52</v>
      </c>
      <c r="C20" s="53">
        <v>0</v>
      </c>
      <c r="D20" s="54" t="s">
        <v>172</v>
      </c>
      <c r="E20" s="54" t="s">
        <v>249</v>
      </c>
      <c r="F20" s="53">
        <v>100</v>
      </c>
      <c r="G20" s="104">
        <v>316.8</v>
      </c>
      <c r="H20" s="104">
        <v>332.2</v>
      </c>
      <c r="I20" s="104">
        <v>347.4</v>
      </c>
    </row>
    <row r="21" spans="1:9" ht="24" x14ac:dyDescent="0.25">
      <c r="A21" s="66" t="s">
        <v>57</v>
      </c>
      <c r="B21" s="67" t="s">
        <v>60</v>
      </c>
      <c r="C21" s="66">
        <v>0</v>
      </c>
      <c r="D21" s="68" t="s">
        <v>172</v>
      </c>
      <c r="E21" s="108" t="s">
        <v>250</v>
      </c>
      <c r="F21" s="66"/>
      <c r="G21" s="99">
        <f>G22+G23+G24</f>
        <v>7256.2</v>
      </c>
      <c r="H21" s="99">
        <f>H22+H23+H24</f>
        <v>7510.6</v>
      </c>
      <c r="I21" s="99">
        <f>I22+I23+I24</f>
        <v>7761.8</v>
      </c>
    </row>
    <row r="22" spans="1:9" ht="48" x14ac:dyDescent="0.25">
      <c r="A22" s="53" t="s">
        <v>58</v>
      </c>
      <c r="B22" s="52" t="s">
        <v>52</v>
      </c>
      <c r="C22" s="53">
        <v>0</v>
      </c>
      <c r="D22" s="54" t="s">
        <v>172</v>
      </c>
      <c r="E22" s="77" t="s">
        <v>250</v>
      </c>
      <c r="F22" s="53">
        <v>100</v>
      </c>
      <c r="G22" s="102">
        <v>5246.2</v>
      </c>
      <c r="H22" s="102">
        <v>5500.6</v>
      </c>
      <c r="I22" s="102">
        <v>5751.8</v>
      </c>
    </row>
    <row r="23" spans="1:9" ht="24" x14ac:dyDescent="0.25">
      <c r="A23" s="53" t="s">
        <v>218</v>
      </c>
      <c r="B23" s="52" t="s">
        <v>62</v>
      </c>
      <c r="C23" s="53">
        <v>0</v>
      </c>
      <c r="D23" s="54" t="s">
        <v>172</v>
      </c>
      <c r="E23" s="77" t="s">
        <v>250</v>
      </c>
      <c r="F23" s="53">
        <v>200</v>
      </c>
      <c r="G23" s="105">
        <v>2000</v>
      </c>
      <c r="H23" s="105">
        <v>2000</v>
      </c>
      <c r="I23" s="105">
        <v>2000</v>
      </c>
    </row>
    <row r="24" spans="1:9" x14ac:dyDescent="0.25">
      <c r="A24" s="53" t="s">
        <v>219</v>
      </c>
      <c r="B24" s="52" t="s">
        <v>64</v>
      </c>
      <c r="C24" s="53">
        <v>0</v>
      </c>
      <c r="D24" s="54" t="s">
        <v>172</v>
      </c>
      <c r="E24" s="77" t="s">
        <v>250</v>
      </c>
      <c r="F24" s="53">
        <v>800</v>
      </c>
      <c r="G24" s="105">
        <v>10</v>
      </c>
      <c r="H24" s="105">
        <v>10</v>
      </c>
      <c r="I24" s="105">
        <v>10</v>
      </c>
    </row>
    <row r="25" spans="1:9" x14ac:dyDescent="0.25">
      <c r="A25" s="58">
        <v>3</v>
      </c>
      <c r="B25" s="59" t="s">
        <v>65</v>
      </c>
      <c r="C25" s="58">
        <v>0</v>
      </c>
      <c r="D25" s="60" t="s">
        <v>173</v>
      </c>
      <c r="E25" s="60"/>
      <c r="F25" s="61"/>
      <c r="G25" s="101">
        <f t="shared" ref="G25:I26" si="3">G26</f>
        <v>108</v>
      </c>
      <c r="H25" s="101">
        <f t="shared" si="3"/>
        <v>108</v>
      </c>
      <c r="I25" s="101">
        <f t="shared" si="3"/>
        <v>108</v>
      </c>
    </row>
    <row r="26" spans="1:9" ht="36" x14ac:dyDescent="0.25">
      <c r="A26" s="62" t="s">
        <v>66</v>
      </c>
      <c r="B26" s="63" t="s">
        <v>270</v>
      </c>
      <c r="C26" s="62">
        <v>0</v>
      </c>
      <c r="D26" s="64" t="s">
        <v>173</v>
      </c>
      <c r="E26" s="64" t="s">
        <v>251</v>
      </c>
      <c r="F26" s="62"/>
      <c r="G26" s="105">
        <f t="shared" si="3"/>
        <v>108</v>
      </c>
      <c r="H26" s="105">
        <f t="shared" si="3"/>
        <v>108</v>
      </c>
      <c r="I26" s="105">
        <f t="shared" si="3"/>
        <v>108</v>
      </c>
    </row>
    <row r="27" spans="1:9" x14ac:dyDescent="0.25">
      <c r="A27" s="62" t="s">
        <v>67</v>
      </c>
      <c r="B27" s="63" t="s">
        <v>64</v>
      </c>
      <c r="C27" s="62">
        <v>0</v>
      </c>
      <c r="D27" s="64" t="s">
        <v>173</v>
      </c>
      <c r="E27" s="64" t="s">
        <v>251</v>
      </c>
      <c r="F27" s="62">
        <v>800</v>
      </c>
      <c r="G27" s="105">
        <v>108</v>
      </c>
      <c r="H27" s="105">
        <v>108</v>
      </c>
      <c r="I27" s="105">
        <v>108</v>
      </c>
    </row>
    <row r="28" spans="1:9" ht="36" x14ac:dyDescent="0.25">
      <c r="A28" s="66" t="s">
        <v>68</v>
      </c>
      <c r="B28" s="67" t="s">
        <v>69</v>
      </c>
      <c r="C28" s="66">
        <v>0</v>
      </c>
      <c r="D28" s="68"/>
      <c r="E28" s="68"/>
      <c r="F28" s="66"/>
      <c r="G28" s="99">
        <f>G29+G51+G56+G60+G69+G84+G90+G105+G109</f>
        <v>108236.8</v>
      </c>
      <c r="H28" s="99">
        <f>H29+H51+H56+H60+H69+H84+H90+H105+H109</f>
        <v>113587.49999999999</v>
      </c>
      <c r="I28" s="99">
        <f>I29+I51+I56+I60+I69+I84+I90+I105+I109</f>
        <v>118838.2</v>
      </c>
    </row>
    <row r="29" spans="1:9" s="7" customFormat="1" x14ac:dyDescent="0.25">
      <c r="A29" s="140"/>
      <c r="B29" s="138" t="s">
        <v>48</v>
      </c>
      <c r="C29" s="66">
        <v>0</v>
      </c>
      <c r="D29" s="141" t="s">
        <v>170</v>
      </c>
      <c r="E29" s="141"/>
      <c r="F29" s="140"/>
      <c r="G29" s="158">
        <f>G31+G39+G41+G45+G48</f>
        <v>27202.7</v>
      </c>
      <c r="H29" s="158">
        <f>H31+H39+H41+H45+H48</f>
        <v>28597.500000000004</v>
      </c>
      <c r="I29" s="158">
        <f t="shared" ref="I29" si="4">I31+I39+I41+I45+I48</f>
        <v>29969.199999999997</v>
      </c>
    </row>
    <row r="30" spans="1:9" s="7" customFormat="1" x14ac:dyDescent="0.25">
      <c r="A30" s="140"/>
      <c r="B30" s="138"/>
      <c r="C30" s="66">
        <v>0</v>
      </c>
      <c r="D30" s="141"/>
      <c r="E30" s="141"/>
      <c r="F30" s="140"/>
      <c r="G30" s="158"/>
      <c r="H30" s="158"/>
      <c r="I30" s="158"/>
    </row>
    <row r="31" spans="1:9" x14ac:dyDescent="0.25">
      <c r="A31" s="140">
        <v>1</v>
      </c>
      <c r="B31" s="67" t="s">
        <v>220</v>
      </c>
      <c r="C31" s="140">
        <v>0</v>
      </c>
      <c r="D31" s="141" t="s">
        <v>174</v>
      </c>
      <c r="E31" s="141"/>
      <c r="F31" s="140"/>
      <c r="G31" s="158">
        <f t="shared" ref="G31:I31" si="5">G33+G35</f>
        <v>22781.600000000002</v>
      </c>
      <c r="H31" s="158">
        <f t="shared" si="5"/>
        <v>23990.7</v>
      </c>
      <c r="I31" s="158">
        <f t="shared" si="5"/>
        <v>25179.1</v>
      </c>
    </row>
    <row r="32" spans="1:9" ht="24" x14ac:dyDescent="0.25">
      <c r="A32" s="140"/>
      <c r="B32" s="67" t="s">
        <v>221</v>
      </c>
      <c r="C32" s="140"/>
      <c r="D32" s="141"/>
      <c r="E32" s="141"/>
      <c r="F32" s="140"/>
      <c r="G32" s="158"/>
      <c r="H32" s="158"/>
      <c r="I32" s="158"/>
    </row>
    <row r="33" spans="1:9" ht="24" x14ac:dyDescent="0.25">
      <c r="A33" s="66" t="s">
        <v>50</v>
      </c>
      <c r="B33" s="67" t="s">
        <v>271</v>
      </c>
      <c r="C33" s="66">
        <v>0</v>
      </c>
      <c r="D33" s="68" t="s">
        <v>174</v>
      </c>
      <c r="E33" s="68" t="s">
        <v>252</v>
      </c>
      <c r="F33" s="66"/>
      <c r="G33" s="99">
        <f>G34</f>
        <v>1772.4</v>
      </c>
      <c r="H33" s="99">
        <f>H34</f>
        <v>1858.4</v>
      </c>
      <c r="I33" s="99">
        <f>I34</f>
        <v>1943.3</v>
      </c>
    </row>
    <row r="34" spans="1:9" ht="48" x14ac:dyDescent="0.25">
      <c r="A34" s="53" t="s">
        <v>51</v>
      </c>
      <c r="B34" s="52" t="s">
        <v>52</v>
      </c>
      <c r="C34" s="53">
        <v>0</v>
      </c>
      <c r="D34" s="54" t="s">
        <v>174</v>
      </c>
      <c r="E34" s="54" t="s">
        <v>252</v>
      </c>
      <c r="F34" s="53">
        <v>100</v>
      </c>
      <c r="G34" s="102">
        <v>1772.4</v>
      </c>
      <c r="H34" s="102">
        <v>1858.4</v>
      </c>
      <c r="I34" s="102">
        <v>1943.3</v>
      </c>
    </row>
    <row r="35" spans="1:9" ht="24" x14ac:dyDescent="0.25">
      <c r="A35" s="66" t="s">
        <v>71</v>
      </c>
      <c r="B35" s="67" t="s">
        <v>72</v>
      </c>
      <c r="C35" s="66">
        <v>0</v>
      </c>
      <c r="D35" s="68" t="s">
        <v>174</v>
      </c>
      <c r="E35" s="68" t="s">
        <v>253</v>
      </c>
      <c r="F35" s="66"/>
      <c r="G35" s="99">
        <f>G36+G37+G38</f>
        <v>21009.200000000001</v>
      </c>
      <c r="H35" s="99">
        <f>H36+H37+H38</f>
        <v>22132.3</v>
      </c>
      <c r="I35" s="99">
        <f>I36+I37+I38</f>
        <v>23235.8</v>
      </c>
    </row>
    <row r="36" spans="1:9" ht="48" x14ac:dyDescent="0.25">
      <c r="A36" s="53" t="s">
        <v>73</v>
      </c>
      <c r="B36" s="52" t="s">
        <v>52</v>
      </c>
      <c r="C36" s="53">
        <v>0</v>
      </c>
      <c r="D36" s="54" t="s">
        <v>174</v>
      </c>
      <c r="E36" s="54" t="s">
        <v>253</v>
      </c>
      <c r="F36" s="53">
        <v>100</v>
      </c>
      <c r="G36" s="102">
        <v>16078</v>
      </c>
      <c r="H36" s="102">
        <v>16863.099999999999</v>
      </c>
      <c r="I36" s="102">
        <v>17634</v>
      </c>
    </row>
    <row r="37" spans="1:9" ht="24" x14ac:dyDescent="0.25">
      <c r="A37" s="53" t="s">
        <v>74</v>
      </c>
      <c r="B37" s="52" t="s">
        <v>62</v>
      </c>
      <c r="C37" s="53">
        <v>0</v>
      </c>
      <c r="D37" s="54" t="s">
        <v>174</v>
      </c>
      <c r="E37" s="54" t="s">
        <v>253</v>
      </c>
      <c r="F37" s="53">
        <v>200</v>
      </c>
      <c r="G37" s="102">
        <v>4856.2</v>
      </c>
      <c r="H37" s="102">
        <v>5194.2</v>
      </c>
      <c r="I37" s="102">
        <v>5526.8</v>
      </c>
    </row>
    <row r="38" spans="1:9" x14ac:dyDescent="0.25">
      <c r="A38" s="53" t="s">
        <v>75</v>
      </c>
      <c r="B38" s="52" t="s">
        <v>64</v>
      </c>
      <c r="C38" s="53">
        <v>0</v>
      </c>
      <c r="D38" s="54" t="s">
        <v>174</v>
      </c>
      <c r="E38" s="54" t="s">
        <v>253</v>
      </c>
      <c r="F38" s="53">
        <v>800</v>
      </c>
      <c r="G38" s="102">
        <v>75</v>
      </c>
      <c r="H38" s="102">
        <v>75</v>
      </c>
      <c r="I38" s="102">
        <v>75</v>
      </c>
    </row>
    <row r="39" spans="1:9" ht="48" x14ac:dyDescent="0.25">
      <c r="A39" s="66" t="s">
        <v>76</v>
      </c>
      <c r="B39" s="67" t="s">
        <v>77</v>
      </c>
      <c r="C39" s="66">
        <v>0</v>
      </c>
      <c r="D39" s="68" t="s">
        <v>173</v>
      </c>
      <c r="E39" s="68" t="s">
        <v>78</v>
      </c>
      <c r="F39" s="66"/>
      <c r="G39" s="99">
        <f>G40</f>
        <v>8.8000000000000007</v>
      </c>
      <c r="H39" s="99">
        <f>H40</f>
        <v>9.1999999999999993</v>
      </c>
      <c r="I39" s="99">
        <f>I40</f>
        <v>9.6</v>
      </c>
    </row>
    <row r="40" spans="1:9" ht="24" x14ac:dyDescent="0.25">
      <c r="A40" s="53" t="s">
        <v>79</v>
      </c>
      <c r="B40" s="52" t="s">
        <v>62</v>
      </c>
      <c r="C40" s="53">
        <v>0</v>
      </c>
      <c r="D40" s="54" t="s">
        <v>173</v>
      </c>
      <c r="E40" s="54" t="s">
        <v>78</v>
      </c>
      <c r="F40" s="53">
        <v>200</v>
      </c>
      <c r="G40" s="102">
        <v>8.8000000000000007</v>
      </c>
      <c r="H40" s="102">
        <v>9.1999999999999993</v>
      </c>
      <c r="I40" s="102">
        <v>9.6</v>
      </c>
    </row>
    <row r="41" spans="1:9" ht="48" x14ac:dyDescent="0.25">
      <c r="A41" s="66" t="s">
        <v>80</v>
      </c>
      <c r="B41" s="67" t="s">
        <v>81</v>
      </c>
      <c r="C41" s="66">
        <v>0</v>
      </c>
      <c r="D41" s="68" t="s">
        <v>174</v>
      </c>
      <c r="E41" s="68" t="s">
        <v>82</v>
      </c>
      <c r="F41" s="66"/>
      <c r="G41" s="99">
        <f>G42+G43</f>
        <v>3712.3</v>
      </c>
      <c r="H41" s="99">
        <f>H42+H43</f>
        <v>3892.3999999999996</v>
      </c>
      <c r="I41" s="99">
        <f>I42+I43</f>
        <v>4070.1</v>
      </c>
    </row>
    <row r="42" spans="1:9" ht="48" x14ac:dyDescent="0.25">
      <c r="A42" s="53" t="s">
        <v>83</v>
      </c>
      <c r="B42" s="52" t="s">
        <v>52</v>
      </c>
      <c r="C42" s="53">
        <v>0</v>
      </c>
      <c r="D42" s="54" t="s">
        <v>174</v>
      </c>
      <c r="E42" s="54" t="s">
        <v>82</v>
      </c>
      <c r="F42" s="53">
        <v>100</v>
      </c>
      <c r="G42" s="102">
        <v>3473.8</v>
      </c>
      <c r="H42" s="102">
        <v>3642.2</v>
      </c>
      <c r="I42" s="102">
        <v>3808.5</v>
      </c>
    </row>
    <row r="43" spans="1:9" x14ac:dyDescent="0.25">
      <c r="A43" s="159" t="s">
        <v>84</v>
      </c>
      <c r="B43" s="52" t="s">
        <v>222</v>
      </c>
      <c r="C43" s="159">
        <v>0</v>
      </c>
      <c r="D43" s="160" t="s">
        <v>174</v>
      </c>
      <c r="E43" s="160" t="s">
        <v>82</v>
      </c>
      <c r="F43" s="159">
        <v>200</v>
      </c>
      <c r="G43" s="155">
        <v>238.5</v>
      </c>
      <c r="H43" s="155">
        <v>250.2</v>
      </c>
      <c r="I43" s="155">
        <v>261.60000000000002</v>
      </c>
    </row>
    <row r="44" spans="1:9" x14ac:dyDescent="0.25">
      <c r="A44" s="159"/>
      <c r="B44" s="52" t="s">
        <v>223</v>
      </c>
      <c r="C44" s="159"/>
      <c r="D44" s="160"/>
      <c r="E44" s="160"/>
      <c r="F44" s="159"/>
      <c r="G44" s="155"/>
      <c r="H44" s="155"/>
      <c r="I44" s="155"/>
    </row>
    <row r="45" spans="1:9" x14ac:dyDescent="0.25">
      <c r="A45" s="66">
        <v>2</v>
      </c>
      <c r="B45" s="67" t="s">
        <v>85</v>
      </c>
      <c r="C45" s="66">
        <v>0</v>
      </c>
      <c r="D45" s="68" t="s">
        <v>175</v>
      </c>
      <c r="E45" s="68"/>
      <c r="F45" s="66"/>
      <c r="G45" s="101">
        <f t="shared" ref="G45:I46" si="6">G46</f>
        <v>200</v>
      </c>
      <c r="H45" s="101">
        <f t="shared" si="6"/>
        <v>200</v>
      </c>
      <c r="I45" s="101">
        <f t="shared" si="6"/>
        <v>200</v>
      </c>
    </row>
    <row r="46" spans="1:9" ht="24" x14ac:dyDescent="0.25">
      <c r="A46" s="53" t="s">
        <v>54</v>
      </c>
      <c r="B46" s="52" t="s">
        <v>272</v>
      </c>
      <c r="C46" s="53">
        <v>0</v>
      </c>
      <c r="D46" s="54" t="s">
        <v>175</v>
      </c>
      <c r="E46" s="54" t="s">
        <v>254</v>
      </c>
      <c r="F46" s="53"/>
      <c r="G46" s="105">
        <f t="shared" si="6"/>
        <v>200</v>
      </c>
      <c r="H46" s="105">
        <f t="shared" si="6"/>
        <v>200</v>
      </c>
      <c r="I46" s="105">
        <f t="shared" si="6"/>
        <v>200</v>
      </c>
    </row>
    <row r="47" spans="1:9" x14ac:dyDescent="0.25">
      <c r="A47" s="53" t="s">
        <v>56</v>
      </c>
      <c r="B47" s="52" t="s">
        <v>64</v>
      </c>
      <c r="C47" s="53">
        <v>0</v>
      </c>
      <c r="D47" s="54" t="s">
        <v>175</v>
      </c>
      <c r="E47" s="54" t="s">
        <v>254</v>
      </c>
      <c r="F47" s="69">
        <v>800</v>
      </c>
      <c r="G47" s="104">
        <v>200</v>
      </c>
      <c r="H47" s="104">
        <v>200</v>
      </c>
      <c r="I47" s="104">
        <v>200</v>
      </c>
    </row>
    <row r="48" spans="1:9" x14ac:dyDescent="0.25">
      <c r="A48" s="66">
        <v>3</v>
      </c>
      <c r="B48" s="67" t="s">
        <v>65</v>
      </c>
      <c r="C48" s="66">
        <v>0</v>
      </c>
      <c r="D48" s="68" t="s">
        <v>173</v>
      </c>
      <c r="E48" s="68"/>
      <c r="F48" s="71"/>
      <c r="G48" s="106">
        <f t="shared" ref="G48:I49" si="7">G49</f>
        <v>500</v>
      </c>
      <c r="H48" s="106">
        <f t="shared" si="7"/>
        <v>505.2</v>
      </c>
      <c r="I48" s="106">
        <f t="shared" si="7"/>
        <v>510.4</v>
      </c>
    </row>
    <row r="49" spans="1:9" ht="24" x14ac:dyDescent="0.25">
      <c r="A49" s="66" t="s">
        <v>66</v>
      </c>
      <c r="B49" s="67" t="s">
        <v>87</v>
      </c>
      <c r="C49" s="66">
        <v>0</v>
      </c>
      <c r="D49" s="68" t="s">
        <v>173</v>
      </c>
      <c r="E49" s="68" t="s">
        <v>255</v>
      </c>
      <c r="F49" s="71"/>
      <c r="G49" s="106">
        <f t="shared" si="7"/>
        <v>500</v>
      </c>
      <c r="H49" s="106">
        <f t="shared" si="7"/>
        <v>505.2</v>
      </c>
      <c r="I49" s="106">
        <f t="shared" si="7"/>
        <v>510.4</v>
      </c>
    </row>
    <row r="50" spans="1:9" ht="24" x14ac:dyDescent="0.25">
      <c r="A50" s="53" t="s">
        <v>67</v>
      </c>
      <c r="B50" s="52" t="s">
        <v>62</v>
      </c>
      <c r="C50" s="53">
        <v>0</v>
      </c>
      <c r="D50" s="54" t="s">
        <v>173</v>
      </c>
      <c r="E50" s="54" t="s">
        <v>255</v>
      </c>
      <c r="F50" s="69">
        <v>200</v>
      </c>
      <c r="G50" s="104">
        <v>500</v>
      </c>
      <c r="H50" s="104">
        <v>505.2</v>
      </c>
      <c r="I50" s="104">
        <v>510.4</v>
      </c>
    </row>
    <row r="51" spans="1:9" ht="24" x14ac:dyDescent="0.25">
      <c r="A51" s="66">
        <v>4</v>
      </c>
      <c r="B51" s="67" t="s">
        <v>224</v>
      </c>
      <c r="C51" s="66">
        <v>0</v>
      </c>
      <c r="D51" s="68" t="s">
        <v>176</v>
      </c>
      <c r="E51" s="68"/>
      <c r="F51" s="66"/>
      <c r="G51" s="99">
        <f t="shared" ref="G51:I52" si="8">G52</f>
        <v>1329.4</v>
      </c>
      <c r="H51" s="99">
        <f t="shared" si="8"/>
        <v>500</v>
      </c>
      <c r="I51" s="99">
        <f t="shared" si="8"/>
        <v>505.2</v>
      </c>
    </row>
    <row r="52" spans="1:9" ht="27.75" customHeight="1" x14ac:dyDescent="0.25">
      <c r="A52" s="66" t="s">
        <v>89</v>
      </c>
      <c r="B52" s="67" t="s">
        <v>273</v>
      </c>
      <c r="C52" s="66">
        <v>0</v>
      </c>
      <c r="D52" s="68" t="s">
        <v>256</v>
      </c>
      <c r="E52" s="68"/>
      <c r="F52" s="66"/>
      <c r="G52" s="99">
        <f t="shared" si="8"/>
        <v>1329.4</v>
      </c>
      <c r="H52" s="99">
        <f t="shared" si="8"/>
        <v>500</v>
      </c>
      <c r="I52" s="99">
        <f t="shared" si="8"/>
        <v>505.2</v>
      </c>
    </row>
    <row r="53" spans="1:9" x14ac:dyDescent="0.25">
      <c r="A53" s="159" t="s">
        <v>90</v>
      </c>
      <c r="B53" s="156" t="s">
        <v>91</v>
      </c>
      <c r="C53" s="159">
        <v>0</v>
      </c>
      <c r="D53" s="160" t="s">
        <v>256</v>
      </c>
      <c r="E53" s="160">
        <v>2190000091</v>
      </c>
      <c r="F53" s="159"/>
      <c r="G53" s="155">
        <f>G55</f>
        <v>1329.4</v>
      </c>
      <c r="H53" s="155">
        <f>H55</f>
        <v>500</v>
      </c>
      <c r="I53" s="155">
        <f>I55</f>
        <v>505.2</v>
      </c>
    </row>
    <row r="54" spans="1:9" x14ac:dyDescent="0.25">
      <c r="A54" s="159"/>
      <c r="B54" s="129"/>
      <c r="C54" s="159"/>
      <c r="D54" s="160"/>
      <c r="E54" s="160"/>
      <c r="F54" s="159"/>
      <c r="G54" s="155"/>
      <c r="H54" s="155"/>
      <c r="I54" s="155"/>
    </row>
    <row r="55" spans="1:9" ht="24" x14ac:dyDescent="0.25">
      <c r="A55" s="53" t="s">
        <v>92</v>
      </c>
      <c r="B55" s="52" t="s">
        <v>62</v>
      </c>
      <c r="C55" s="53">
        <v>0</v>
      </c>
      <c r="D55" s="54" t="s">
        <v>256</v>
      </c>
      <c r="E55" s="54">
        <v>2190000091</v>
      </c>
      <c r="F55" s="53">
        <v>200</v>
      </c>
      <c r="G55" s="104">
        <v>1329.4</v>
      </c>
      <c r="H55" s="104">
        <v>500</v>
      </c>
      <c r="I55" s="104">
        <v>505.2</v>
      </c>
    </row>
    <row r="56" spans="1:9" x14ac:dyDescent="0.25">
      <c r="A56" s="66">
        <v>5</v>
      </c>
      <c r="B56" s="67" t="s">
        <v>93</v>
      </c>
      <c r="C56" s="66">
        <v>0</v>
      </c>
      <c r="D56" s="68" t="s">
        <v>177</v>
      </c>
      <c r="E56" s="68"/>
      <c r="F56" s="66"/>
      <c r="G56" s="101">
        <f t="shared" ref="G56:I58" si="9">G57</f>
        <v>900</v>
      </c>
      <c r="H56" s="101">
        <f t="shared" si="9"/>
        <v>909.36</v>
      </c>
      <c r="I56" s="101">
        <f t="shared" si="9"/>
        <v>918.8</v>
      </c>
    </row>
    <row r="57" spans="1:9" x14ac:dyDescent="0.25">
      <c r="A57" s="66" t="s">
        <v>94</v>
      </c>
      <c r="B57" s="67" t="s">
        <v>95</v>
      </c>
      <c r="C57" s="66">
        <v>0</v>
      </c>
      <c r="D57" s="68" t="s">
        <v>178</v>
      </c>
      <c r="E57" s="68"/>
      <c r="F57" s="66"/>
      <c r="G57" s="101">
        <f t="shared" si="9"/>
        <v>900</v>
      </c>
      <c r="H57" s="101">
        <f t="shared" si="9"/>
        <v>909.36</v>
      </c>
      <c r="I57" s="101">
        <f t="shared" si="9"/>
        <v>918.8</v>
      </c>
    </row>
    <row r="58" spans="1:9" ht="48" x14ac:dyDescent="0.25">
      <c r="A58" s="53" t="s">
        <v>96</v>
      </c>
      <c r="B58" s="52" t="s">
        <v>275</v>
      </c>
      <c r="C58" s="53">
        <v>0</v>
      </c>
      <c r="D58" s="54" t="s">
        <v>178</v>
      </c>
      <c r="E58" s="54">
        <v>5100000120</v>
      </c>
      <c r="F58" s="53"/>
      <c r="G58" s="105">
        <f t="shared" si="9"/>
        <v>900</v>
      </c>
      <c r="H58" s="105">
        <f t="shared" si="9"/>
        <v>909.36</v>
      </c>
      <c r="I58" s="105">
        <f t="shared" si="9"/>
        <v>918.8</v>
      </c>
    </row>
    <row r="59" spans="1:9" ht="24" x14ac:dyDescent="0.25">
      <c r="A59" s="53" t="s">
        <v>97</v>
      </c>
      <c r="B59" s="52" t="s">
        <v>62</v>
      </c>
      <c r="C59" s="53">
        <v>0</v>
      </c>
      <c r="D59" s="54" t="s">
        <v>178</v>
      </c>
      <c r="E59" s="54">
        <v>5100000120</v>
      </c>
      <c r="F59" s="53">
        <v>200</v>
      </c>
      <c r="G59" s="105">
        <v>900</v>
      </c>
      <c r="H59" s="105">
        <v>909.36</v>
      </c>
      <c r="I59" s="105">
        <v>918.8</v>
      </c>
    </row>
    <row r="60" spans="1:9" x14ac:dyDescent="0.25">
      <c r="A60" s="66">
        <v>6</v>
      </c>
      <c r="B60" s="67" t="s">
        <v>98</v>
      </c>
      <c r="C60" s="66">
        <v>0</v>
      </c>
      <c r="D60" s="68" t="s">
        <v>179</v>
      </c>
      <c r="E60" s="68"/>
      <c r="F60" s="66"/>
      <c r="G60" s="99">
        <f>G61</f>
        <v>50107.7</v>
      </c>
      <c r="H60" s="99">
        <f>H61</f>
        <v>53915.899999999994</v>
      </c>
      <c r="I60" s="99">
        <f>I61</f>
        <v>56821.66</v>
      </c>
    </row>
    <row r="61" spans="1:9" x14ac:dyDescent="0.25">
      <c r="A61" s="66" t="s">
        <v>99</v>
      </c>
      <c r="B61" s="67" t="s">
        <v>225</v>
      </c>
      <c r="C61" s="66">
        <v>0</v>
      </c>
      <c r="D61" s="68" t="s">
        <v>180</v>
      </c>
      <c r="E61" s="68"/>
      <c r="F61" s="66"/>
      <c r="G61" s="99">
        <f>G62+G65+G67</f>
        <v>50107.7</v>
      </c>
      <c r="H61" s="99">
        <f>H62+H65+H67</f>
        <v>53915.899999999994</v>
      </c>
      <c r="I61" s="99">
        <f>I62+I65+I67</f>
        <v>56821.66</v>
      </c>
    </row>
    <row r="62" spans="1:9" x14ac:dyDescent="0.25">
      <c r="A62" s="53" t="s">
        <v>101</v>
      </c>
      <c r="B62" s="52" t="s">
        <v>226</v>
      </c>
      <c r="C62" s="53">
        <v>0</v>
      </c>
      <c r="D62" s="54" t="s">
        <v>180</v>
      </c>
      <c r="E62" s="54">
        <v>6000000131</v>
      </c>
      <c r="F62" s="53"/>
      <c r="G62" s="102">
        <f>G63+G64</f>
        <v>28107.7</v>
      </c>
      <c r="H62" s="102">
        <f>H63+H64</f>
        <v>20308.8</v>
      </c>
      <c r="I62" s="102">
        <f>I63+I64</f>
        <v>21227.7</v>
      </c>
    </row>
    <row r="63" spans="1:9" ht="24" x14ac:dyDescent="0.25">
      <c r="A63" s="53" t="s">
        <v>227</v>
      </c>
      <c r="B63" s="52" t="s">
        <v>62</v>
      </c>
      <c r="C63" s="53">
        <v>0</v>
      </c>
      <c r="D63" s="54" t="s">
        <v>180</v>
      </c>
      <c r="E63" s="54">
        <v>6000000131</v>
      </c>
      <c r="F63" s="53">
        <v>200</v>
      </c>
      <c r="G63" s="102">
        <v>15000</v>
      </c>
      <c r="H63" s="102">
        <v>20108.8</v>
      </c>
      <c r="I63" s="102">
        <v>21027.7</v>
      </c>
    </row>
    <row r="64" spans="1:9" x14ac:dyDescent="0.25">
      <c r="A64" s="53" t="s">
        <v>228</v>
      </c>
      <c r="B64" s="52" t="s">
        <v>64</v>
      </c>
      <c r="C64" s="53">
        <v>0</v>
      </c>
      <c r="D64" s="54" t="s">
        <v>180</v>
      </c>
      <c r="E64" s="54">
        <v>6000000131</v>
      </c>
      <c r="F64" s="53">
        <v>800</v>
      </c>
      <c r="G64" s="102">
        <v>13107.7</v>
      </c>
      <c r="H64" s="102">
        <v>200</v>
      </c>
      <c r="I64" s="102">
        <v>200</v>
      </c>
    </row>
    <row r="65" spans="1:9" ht="36" x14ac:dyDescent="0.25">
      <c r="A65" s="53" t="s">
        <v>104</v>
      </c>
      <c r="B65" s="52" t="s">
        <v>276</v>
      </c>
      <c r="C65" s="53">
        <v>0</v>
      </c>
      <c r="D65" s="54" t="s">
        <v>180</v>
      </c>
      <c r="E65" s="54">
        <v>6000000151</v>
      </c>
      <c r="F65" s="53"/>
      <c r="G65" s="102">
        <f t="shared" ref="G65:I65" si="10">G66</f>
        <v>3500</v>
      </c>
      <c r="H65" s="102">
        <f t="shared" si="10"/>
        <v>13157.4</v>
      </c>
      <c r="I65" s="102">
        <f t="shared" si="10"/>
        <v>14209.76</v>
      </c>
    </row>
    <row r="66" spans="1:9" ht="24" x14ac:dyDescent="0.25">
      <c r="A66" s="53" t="s">
        <v>229</v>
      </c>
      <c r="B66" s="52" t="s">
        <v>62</v>
      </c>
      <c r="C66" s="53">
        <v>0</v>
      </c>
      <c r="D66" s="54" t="s">
        <v>180</v>
      </c>
      <c r="E66" s="54">
        <v>6000000151</v>
      </c>
      <c r="F66" s="53">
        <v>200</v>
      </c>
      <c r="G66" s="102">
        <v>3500</v>
      </c>
      <c r="H66" s="102">
        <v>13157.4</v>
      </c>
      <c r="I66" s="102">
        <v>14209.76</v>
      </c>
    </row>
    <row r="67" spans="1:9" x14ac:dyDescent="0.25">
      <c r="A67" s="53" t="s">
        <v>106</v>
      </c>
      <c r="B67" s="52" t="s">
        <v>285</v>
      </c>
      <c r="C67" s="53">
        <v>0</v>
      </c>
      <c r="D67" s="54" t="s">
        <v>180</v>
      </c>
      <c r="E67" s="54">
        <v>6000400005</v>
      </c>
      <c r="F67" s="53"/>
      <c r="G67" s="102">
        <f t="shared" ref="G67:I67" si="11">G68</f>
        <v>18500</v>
      </c>
      <c r="H67" s="102">
        <f t="shared" si="11"/>
        <v>20449.7</v>
      </c>
      <c r="I67" s="102">
        <f t="shared" si="11"/>
        <v>21384.2</v>
      </c>
    </row>
    <row r="68" spans="1:9" ht="24" x14ac:dyDescent="0.25">
      <c r="A68" s="53" t="s">
        <v>107</v>
      </c>
      <c r="B68" s="52" t="s">
        <v>62</v>
      </c>
      <c r="C68" s="53">
        <v>0</v>
      </c>
      <c r="D68" s="54" t="s">
        <v>180</v>
      </c>
      <c r="E68" s="54">
        <v>6000400005</v>
      </c>
      <c r="F68" s="53">
        <v>200</v>
      </c>
      <c r="G68" s="102">
        <v>18500</v>
      </c>
      <c r="H68" s="102">
        <v>20449.7</v>
      </c>
      <c r="I68" s="102">
        <v>21384.2</v>
      </c>
    </row>
    <row r="69" spans="1:9" x14ac:dyDescent="0.25">
      <c r="A69" s="66">
        <v>7</v>
      </c>
      <c r="B69" s="67" t="s">
        <v>108</v>
      </c>
      <c r="C69" s="66">
        <v>0</v>
      </c>
      <c r="D69" s="68" t="s">
        <v>181</v>
      </c>
      <c r="E69" s="68"/>
      <c r="F69" s="66"/>
      <c r="G69" s="99">
        <f>G70+G73</f>
        <v>1149.5</v>
      </c>
      <c r="H69" s="99">
        <f>H70+H73</f>
        <v>1161.4000000000001</v>
      </c>
      <c r="I69" s="99">
        <f>I70+I73</f>
        <v>1173.5</v>
      </c>
    </row>
    <row r="70" spans="1:9" ht="24" x14ac:dyDescent="0.25">
      <c r="A70" s="66" t="s">
        <v>109</v>
      </c>
      <c r="B70" s="67" t="s">
        <v>110</v>
      </c>
      <c r="C70" s="66">
        <v>0</v>
      </c>
      <c r="D70" s="68" t="s">
        <v>182</v>
      </c>
      <c r="E70" s="68"/>
      <c r="F70" s="66"/>
      <c r="G70" s="99">
        <f t="shared" ref="G70:I70" si="12">G71</f>
        <v>300</v>
      </c>
      <c r="H70" s="99">
        <f t="shared" si="12"/>
        <v>303.10000000000002</v>
      </c>
      <c r="I70" s="99">
        <f t="shared" si="12"/>
        <v>306.27</v>
      </c>
    </row>
    <row r="71" spans="1:9" ht="24" x14ac:dyDescent="0.25">
      <c r="A71" s="53" t="s">
        <v>111</v>
      </c>
      <c r="B71" s="52" t="s">
        <v>110</v>
      </c>
      <c r="C71" s="53">
        <v>0</v>
      </c>
      <c r="D71" s="54" t="s">
        <v>182</v>
      </c>
      <c r="E71" s="54">
        <v>9900000180</v>
      </c>
      <c r="F71" s="53"/>
      <c r="G71" s="102">
        <f>G72</f>
        <v>300</v>
      </c>
      <c r="H71" s="102">
        <f>H72</f>
        <v>303.10000000000002</v>
      </c>
      <c r="I71" s="102">
        <f>I72</f>
        <v>306.27</v>
      </c>
    </row>
    <row r="72" spans="1:9" ht="24" x14ac:dyDescent="0.25">
      <c r="A72" s="53" t="s">
        <v>112</v>
      </c>
      <c r="B72" s="52" t="s">
        <v>62</v>
      </c>
      <c r="C72" s="53">
        <v>0</v>
      </c>
      <c r="D72" s="54" t="s">
        <v>182</v>
      </c>
      <c r="E72" s="54">
        <v>9900000180</v>
      </c>
      <c r="F72" s="53">
        <v>200</v>
      </c>
      <c r="G72" s="102">
        <v>300</v>
      </c>
      <c r="H72" s="102">
        <v>303.10000000000002</v>
      </c>
      <c r="I72" s="102">
        <v>306.27</v>
      </c>
    </row>
    <row r="73" spans="1:9" x14ac:dyDescent="0.25">
      <c r="A73" s="66" t="s">
        <v>113</v>
      </c>
      <c r="B73" s="67" t="s">
        <v>114</v>
      </c>
      <c r="C73" s="66">
        <v>0</v>
      </c>
      <c r="D73" s="68" t="s">
        <v>183</v>
      </c>
      <c r="E73" s="68"/>
      <c r="F73" s="66"/>
      <c r="G73" s="99">
        <f>G74+G76+G78+G80+G82</f>
        <v>849.5</v>
      </c>
      <c r="H73" s="99">
        <f>H74+H76+H78+H80+H82</f>
        <v>858.3</v>
      </c>
      <c r="I73" s="99">
        <f>I74+I76+I78+I80+I82</f>
        <v>867.23000000000013</v>
      </c>
    </row>
    <row r="74" spans="1:9" ht="36" x14ac:dyDescent="0.25">
      <c r="A74" s="53" t="s">
        <v>115</v>
      </c>
      <c r="B74" s="52" t="s">
        <v>116</v>
      </c>
      <c r="C74" s="53">
        <v>0</v>
      </c>
      <c r="D74" s="54" t="s">
        <v>183</v>
      </c>
      <c r="E74" s="54">
        <v>4310000191</v>
      </c>
      <c r="F74" s="53"/>
      <c r="G74" s="102">
        <f>G75</f>
        <v>434</v>
      </c>
      <c r="H74" s="102">
        <f>H75</f>
        <v>438.5</v>
      </c>
      <c r="I74" s="102">
        <f>I75</f>
        <v>443.07</v>
      </c>
    </row>
    <row r="75" spans="1:9" ht="24" x14ac:dyDescent="0.25">
      <c r="A75" s="53" t="s">
        <v>117</v>
      </c>
      <c r="B75" s="52" t="s">
        <v>62</v>
      </c>
      <c r="C75" s="53">
        <v>0</v>
      </c>
      <c r="D75" s="54" t="s">
        <v>183</v>
      </c>
      <c r="E75" s="54">
        <v>4310000191</v>
      </c>
      <c r="F75" s="53">
        <v>200</v>
      </c>
      <c r="G75" s="102">
        <v>434</v>
      </c>
      <c r="H75" s="102">
        <v>438.5</v>
      </c>
      <c r="I75" s="102">
        <v>443.07</v>
      </c>
    </row>
    <row r="76" spans="1:9" ht="36" x14ac:dyDescent="0.25">
      <c r="A76" s="53" t="s">
        <v>118</v>
      </c>
      <c r="B76" s="52" t="s">
        <v>119</v>
      </c>
      <c r="C76" s="53">
        <v>0</v>
      </c>
      <c r="D76" s="54" t="s">
        <v>183</v>
      </c>
      <c r="E76" s="54">
        <v>7950100491</v>
      </c>
      <c r="F76" s="53"/>
      <c r="G76" s="102">
        <f>G77</f>
        <v>173.5</v>
      </c>
      <c r="H76" s="102">
        <f>H77</f>
        <v>175.3</v>
      </c>
      <c r="I76" s="102">
        <f>I77</f>
        <v>177.12</v>
      </c>
    </row>
    <row r="77" spans="1:9" ht="24" x14ac:dyDescent="0.25">
      <c r="A77" s="53" t="s">
        <v>230</v>
      </c>
      <c r="B77" s="52" t="s">
        <v>62</v>
      </c>
      <c r="C77" s="53">
        <v>0</v>
      </c>
      <c r="D77" s="54" t="s">
        <v>183</v>
      </c>
      <c r="E77" s="54">
        <v>7950100491</v>
      </c>
      <c r="F77" s="53">
        <v>200</v>
      </c>
      <c r="G77" s="102">
        <v>173.5</v>
      </c>
      <c r="H77" s="102">
        <v>175.3</v>
      </c>
      <c r="I77" s="102">
        <v>177.12</v>
      </c>
    </row>
    <row r="78" spans="1:9" ht="36" x14ac:dyDescent="0.25">
      <c r="A78" s="53" t="s">
        <v>121</v>
      </c>
      <c r="B78" s="52" t="s">
        <v>122</v>
      </c>
      <c r="C78" s="53">
        <v>0</v>
      </c>
      <c r="D78" s="54" t="s">
        <v>183</v>
      </c>
      <c r="E78" s="54">
        <v>7950200511</v>
      </c>
      <c r="F78" s="53"/>
      <c r="G78" s="102">
        <f>G79</f>
        <v>100</v>
      </c>
      <c r="H78" s="102">
        <f>H79</f>
        <v>101</v>
      </c>
      <c r="I78" s="102">
        <f>I79</f>
        <v>102.09</v>
      </c>
    </row>
    <row r="79" spans="1:9" ht="24" x14ac:dyDescent="0.25">
      <c r="A79" s="53" t="s">
        <v>123</v>
      </c>
      <c r="B79" s="52" t="s">
        <v>62</v>
      </c>
      <c r="C79" s="53">
        <v>0</v>
      </c>
      <c r="D79" s="54" t="s">
        <v>183</v>
      </c>
      <c r="E79" s="54">
        <v>7950200511</v>
      </c>
      <c r="F79" s="53">
        <v>200</v>
      </c>
      <c r="G79" s="102">
        <v>100</v>
      </c>
      <c r="H79" s="102">
        <v>101</v>
      </c>
      <c r="I79" s="102">
        <v>102.09</v>
      </c>
    </row>
    <row r="80" spans="1:9" ht="36" x14ac:dyDescent="0.25">
      <c r="A80" s="53" t="s">
        <v>124</v>
      </c>
      <c r="B80" s="52" t="s">
        <v>125</v>
      </c>
      <c r="C80" s="53">
        <v>0</v>
      </c>
      <c r="D80" s="54" t="s">
        <v>183</v>
      </c>
      <c r="E80" s="54">
        <v>7950400531</v>
      </c>
      <c r="F80" s="53"/>
      <c r="G80" s="102">
        <f>G81</f>
        <v>75</v>
      </c>
      <c r="H80" s="102">
        <f>H81</f>
        <v>75.8</v>
      </c>
      <c r="I80" s="102">
        <f>I81</f>
        <v>76.56</v>
      </c>
    </row>
    <row r="81" spans="1:9" ht="24" x14ac:dyDescent="0.25">
      <c r="A81" s="53" t="s">
        <v>126</v>
      </c>
      <c r="B81" s="52" t="s">
        <v>62</v>
      </c>
      <c r="C81" s="53">
        <v>0</v>
      </c>
      <c r="D81" s="103" t="s">
        <v>183</v>
      </c>
      <c r="E81" s="54">
        <v>7950400531</v>
      </c>
      <c r="F81" s="53">
        <v>200</v>
      </c>
      <c r="G81" s="102">
        <v>75</v>
      </c>
      <c r="H81" s="102">
        <v>75.8</v>
      </c>
      <c r="I81" s="102">
        <v>76.56</v>
      </c>
    </row>
    <row r="82" spans="1:9" ht="48" x14ac:dyDescent="0.25">
      <c r="A82" s="53" t="s">
        <v>127</v>
      </c>
      <c r="B82" s="52" t="s">
        <v>128</v>
      </c>
      <c r="C82" s="53">
        <v>0</v>
      </c>
      <c r="D82" s="103" t="s">
        <v>183</v>
      </c>
      <c r="E82" s="54">
        <v>7950500521</v>
      </c>
      <c r="F82" s="53"/>
      <c r="G82" s="102">
        <f>G83</f>
        <v>67</v>
      </c>
      <c r="H82" s="102">
        <f>H83</f>
        <v>67.7</v>
      </c>
      <c r="I82" s="102">
        <f>I83</f>
        <v>68.39</v>
      </c>
    </row>
    <row r="83" spans="1:9" ht="24" x14ac:dyDescent="0.25">
      <c r="A83" s="53" t="s">
        <v>129</v>
      </c>
      <c r="B83" s="52" t="s">
        <v>62</v>
      </c>
      <c r="C83" s="53">
        <v>0</v>
      </c>
      <c r="D83" s="103" t="s">
        <v>183</v>
      </c>
      <c r="E83" s="54">
        <v>7950500521</v>
      </c>
      <c r="F83" s="53">
        <v>200</v>
      </c>
      <c r="G83" s="102">
        <v>67</v>
      </c>
      <c r="H83" s="102">
        <v>67.7</v>
      </c>
      <c r="I83" s="102">
        <v>68.39</v>
      </c>
    </row>
    <row r="84" spans="1:9" x14ac:dyDescent="0.25">
      <c r="A84" s="66">
        <v>8</v>
      </c>
      <c r="B84" s="67" t="s">
        <v>130</v>
      </c>
      <c r="C84" s="66">
        <v>0</v>
      </c>
      <c r="D84" s="86" t="s">
        <v>184</v>
      </c>
      <c r="E84" s="68"/>
      <c r="F84" s="66"/>
      <c r="G84" s="99">
        <f>G85</f>
        <v>8380</v>
      </c>
      <c r="H84" s="99">
        <f>H85</f>
        <v>8467.2000000000007</v>
      </c>
      <c r="I84" s="99">
        <f>I85</f>
        <v>8555.2000000000007</v>
      </c>
    </row>
    <row r="85" spans="1:9" x14ac:dyDescent="0.25">
      <c r="A85" s="66" t="s">
        <v>131</v>
      </c>
      <c r="B85" s="67" t="s">
        <v>132</v>
      </c>
      <c r="C85" s="66">
        <v>0</v>
      </c>
      <c r="D85" s="86" t="s">
        <v>185</v>
      </c>
      <c r="E85" s="68"/>
      <c r="F85" s="66"/>
      <c r="G85" s="99">
        <f>G86+G88</f>
        <v>8380</v>
      </c>
      <c r="H85" s="99">
        <f>H86+H88</f>
        <v>8467.2000000000007</v>
      </c>
      <c r="I85" s="99">
        <f>I86+I88</f>
        <v>8555.2000000000007</v>
      </c>
    </row>
    <row r="86" spans="1:9" ht="36" x14ac:dyDescent="0.25">
      <c r="A86" s="53" t="s">
        <v>133</v>
      </c>
      <c r="B86" s="52" t="s">
        <v>231</v>
      </c>
      <c r="C86" s="53">
        <v>0</v>
      </c>
      <c r="D86" s="103" t="s">
        <v>185</v>
      </c>
      <c r="E86" s="54">
        <v>4500200201</v>
      </c>
      <c r="F86" s="53"/>
      <c r="G86" s="102">
        <f>G87</f>
        <v>3780</v>
      </c>
      <c r="H86" s="102">
        <f>H87</f>
        <v>3819.3</v>
      </c>
      <c r="I86" s="102">
        <f>I87</f>
        <v>3859</v>
      </c>
    </row>
    <row r="87" spans="1:9" ht="24" x14ac:dyDescent="0.25">
      <c r="A87" s="53" t="s">
        <v>135</v>
      </c>
      <c r="B87" s="52" t="s">
        <v>62</v>
      </c>
      <c r="C87" s="53">
        <v>0</v>
      </c>
      <c r="D87" s="103" t="s">
        <v>185</v>
      </c>
      <c r="E87" s="54">
        <v>4500200201</v>
      </c>
      <c r="F87" s="53">
        <v>200</v>
      </c>
      <c r="G87" s="102">
        <v>3780</v>
      </c>
      <c r="H87" s="102">
        <v>3819.3</v>
      </c>
      <c r="I87" s="102">
        <v>3859</v>
      </c>
    </row>
    <row r="88" spans="1:9" ht="24" x14ac:dyDescent="0.25">
      <c r="A88" s="53" t="s">
        <v>136</v>
      </c>
      <c r="B88" s="52" t="s">
        <v>137</v>
      </c>
      <c r="C88" s="53">
        <v>0</v>
      </c>
      <c r="D88" s="103" t="s">
        <v>185</v>
      </c>
      <c r="E88" s="54">
        <v>4500400192</v>
      </c>
      <c r="F88" s="53"/>
      <c r="G88" s="102">
        <f>G89</f>
        <v>4600</v>
      </c>
      <c r="H88" s="102">
        <f>H89</f>
        <v>4647.8999999999996</v>
      </c>
      <c r="I88" s="102">
        <f>I89</f>
        <v>4696.2</v>
      </c>
    </row>
    <row r="89" spans="1:9" ht="24" x14ac:dyDescent="0.25">
      <c r="A89" s="53" t="s">
        <v>138</v>
      </c>
      <c r="B89" s="52" t="s">
        <v>62</v>
      </c>
      <c r="C89" s="53">
        <v>0</v>
      </c>
      <c r="D89" s="103" t="s">
        <v>185</v>
      </c>
      <c r="E89" s="54">
        <v>4500400192</v>
      </c>
      <c r="F89" s="53">
        <v>200</v>
      </c>
      <c r="G89" s="102">
        <v>4600</v>
      </c>
      <c r="H89" s="102">
        <v>4647.8999999999996</v>
      </c>
      <c r="I89" s="102">
        <v>4696.2</v>
      </c>
    </row>
    <row r="90" spans="1:9" x14ac:dyDescent="0.25">
      <c r="A90" s="66">
        <v>9</v>
      </c>
      <c r="B90" s="67" t="s">
        <v>232</v>
      </c>
      <c r="C90" s="66">
        <v>0</v>
      </c>
      <c r="D90" s="68">
        <v>1000</v>
      </c>
      <c r="E90" s="68"/>
      <c r="F90" s="66"/>
      <c r="G90" s="99">
        <f t="shared" ref="G90:I90" si="13">G91+G94+G97</f>
        <v>17567.5</v>
      </c>
      <c r="H90" s="99">
        <f t="shared" si="13"/>
        <v>18419.5</v>
      </c>
      <c r="I90" s="99">
        <f t="shared" si="13"/>
        <v>19261.199999999997</v>
      </c>
    </row>
    <row r="91" spans="1:9" x14ac:dyDescent="0.25">
      <c r="A91" s="66" t="s">
        <v>140</v>
      </c>
      <c r="B91" s="67" t="s">
        <v>141</v>
      </c>
      <c r="C91" s="66">
        <v>0</v>
      </c>
      <c r="D91" s="68">
        <v>1001</v>
      </c>
      <c r="E91" s="68"/>
      <c r="F91" s="66"/>
      <c r="G91" s="99">
        <f t="shared" ref="G91:I92" si="14">G92</f>
        <v>980</v>
      </c>
      <c r="H91" s="99">
        <f t="shared" si="14"/>
        <v>1025</v>
      </c>
      <c r="I91" s="99">
        <f t="shared" si="14"/>
        <v>1071</v>
      </c>
    </row>
    <row r="92" spans="1:9" ht="48" x14ac:dyDescent="0.25">
      <c r="A92" s="53" t="s">
        <v>142</v>
      </c>
      <c r="B92" s="52" t="s">
        <v>280</v>
      </c>
      <c r="C92" s="53">
        <v>0</v>
      </c>
      <c r="D92" s="54">
        <v>1001</v>
      </c>
      <c r="E92" s="54">
        <v>5050200231</v>
      </c>
      <c r="F92" s="53"/>
      <c r="G92" s="102">
        <f t="shared" si="14"/>
        <v>980</v>
      </c>
      <c r="H92" s="102">
        <f t="shared" si="14"/>
        <v>1025</v>
      </c>
      <c r="I92" s="102">
        <f t="shared" si="14"/>
        <v>1071</v>
      </c>
    </row>
    <row r="93" spans="1:9" x14ac:dyDescent="0.25">
      <c r="A93" s="53" t="s">
        <v>143</v>
      </c>
      <c r="B93" s="52" t="s">
        <v>144</v>
      </c>
      <c r="C93" s="53">
        <v>0</v>
      </c>
      <c r="D93" s="54">
        <v>1001</v>
      </c>
      <c r="E93" s="54">
        <v>5050200231</v>
      </c>
      <c r="F93" s="53">
        <v>300</v>
      </c>
      <c r="G93" s="102">
        <v>980</v>
      </c>
      <c r="H93" s="102">
        <v>1025</v>
      </c>
      <c r="I93" s="102">
        <v>1071</v>
      </c>
    </row>
    <row r="94" spans="1:9" x14ac:dyDescent="0.25">
      <c r="A94" s="66" t="s">
        <v>233</v>
      </c>
      <c r="B94" s="67" t="s">
        <v>145</v>
      </c>
      <c r="C94" s="66">
        <v>0</v>
      </c>
      <c r="D94" s="68">
        <v>1003</v>
      </c>
      <c r="E94" s="68"/>
      <c r="F94" s="66"/>
      <c r="G94" s="99">
        <f t="shared" ref="G94:I94" si="15">G95</f>
        <v>570</v>
      </c>
      <c r="H94" s="99">
        <f t="shared" si="15"/>
        <v>597</v>
      </c>
      <c r="I94" s="99">
        <f t="shared" si="15"/>
        <v>625</v>
      </c>
    </row>
    <row r="95" spans="1:9" ht="24" x14ac:dyDescent="0.25">
      <c r="A95" s="53" t="s">
        <v>146</v>
      </c>
      <c r="B95" s="52" t="s">
        <v>281</v>
      </c>
      <c r="C95" s="53">
        <v>0</v>
      </c>
      <c r="D95" s="54">
        <v>1003</v>
      </c>
      <c r="E95" s="54">
        <v>5050200232</v>
      </c>
      <c r="F95" s="53"/>
      <c r="G95" s="102">
        <v>570</v>
      </c>
      <c r="H95" s="102">
        <v>597</v>
      </c>
      <c r="I95" s="102">
        <v>625</v>
      </c>
    </row>
    <row r="96" spans="1:9" x14ac:dyDescent="0.25">
      <c r="A96" s="53" t="s">
        <v>147</v>
      </c>
      <c r="B96" s="52" t="s">
        <v>144</v>
      </c>
      <c r="C96" s="53">
        <v>0</v>
      </c>
      <c r="D96" s="54">
        <v>1003</v>
      </c>
      <c r="E96" s="54">
        <v>5050200231</v>
      </c>
      <c r="F96" s="53">
        <v>300</v>
      </c>
      <c r="G96" s="102">
        <v>597.1</v>
      </c>
      <c r="H96" s="102">
        <v>597.1</v>
      </c>
      <c r="I96" s="102">
        <v>597.1</v>
      </c>
    </row>
    <row r="97" spans="1:9" x14ac:dyDescent="0.25">
      <c r="A97" s="66" t="s">
        <v>148</v>
      </c>
      <c r="B97" s="67" t="s">
        <v>149</v>
      </c>
      <c r="C97" s="66">
        <v>0</v>
      </c>
      <c r="D97" s="68">
        <v>1004</v>
      </c>
      <c r="E97" s="68"/>
      <c r="F97" s="66"/>
      <c r="G97" s="99">
        <f>G98+G103</f>
        <v>16017.5</v>
      </c>
      <c r="H97" s="99">
        <f>H98+H103</f>
        <v>16797.5</v>
      </c>
      <c r="I97" s="99">
        <f>I98+I103</f>
        <v>17565.199999999997</v>
      </c>
    </row>
    <row r="98" spans="1:9" x14ac:dyDescent="0.25">
      <c r="A98" s="159" t="s">
        <v>150</v>
      </c>
      <c r="B98" s="156" t="s">
        <v>168</v>
      </c>
      <c r="C98" s="159">
        <v>0</v>
      </c>
      <c r="D98" s="160">
        <v>1004</v>
      </c>
      <c r="E98" s="161" t="s">
        <v>151</v>
      </c>
      <c r="F98" s="159"/>
      <c r="G98" s="155">
        <f>G102</f>
        <v>11032.1</v>
      </c>
      <c r="H98" s="155">
        <f>H102</f>
        <v>11569.4</v>
      </c>
      <c r="I98" s="155">
        <f>I102</f>
        <v>12098.3</v>
      </c>
    </row>
    <row r="99" spans="1:9" x14ac:dyDescent="0.25">
      <c r="A99" s="159"/>
      <c r="B99" s="157"/>
      <c r="C99" s="159"/>
      <c r="D99" s="160"/>
      <c r="E99" s="161"/>
      <c r="F99" s="159"/>
      <c r="G99" s="155"/>
      <c r="H99" s="155"/>
      <c r="I99" s="155"/>
    </row>
    <row r="100" spans="1:9" x14ac:dyDescent="0.25">
      <c r="A100" s="159"/>
      <c r="B100" s="157"/>
      <c r="C100" s="159"/>
      <c r="D100" s="160"/>
      <c r="E100" s="161"/>
      <c r="F100" s="159"/>
      <c r="G100" s="155"/>
      <c r="H100" s="155"/>
      <c r="I100" s="155"/>
    </row>
    <row r="101" spans="1:9" ht="9" customHeight="1" x14ac:dyDescent="0.25">
      <c r="A101" s="159"/>
      <c r="B101" s="129"/>
      <c r="C101" s="159"/>
      <c r="D101" s="160"/>
      <c r="E101" s="161"/>
      <c r="F101" s="159"/>
      <c r="G101" s="155"/>
      <c r="H101" s="155"/>
      <c r="I101" s="155"/>
    </row>
    <row r="102" spans="1:9" x14ac:dyDescent="0.25">
      <c r="A102" s="53" t="s">
        <v>152</v>
      </c>
      <c r="B102" s="52" t="s">
        <v>144</v>
      </c>
      <c r="C102" s="53">
        <v>0</v>
      </c>
      <c r="D102" s="54">
        <v>1004</v>
      </c>
      <c r="E102" s="77" t="s">
        <v>151</v>
      </c>
      <c r="F102" s="53">
        <v>300</v>
      </c>
      <c r="G102" s="102">
        <v>11032.1</v>
      </c>
      <c r="H102" s="102">
        <v>11569.4</v>
      </c>
      <c r="I102" s="102">
        <v>12098.3</v>
      </c>
    </row>
    <row r="103" spans="1:9" ht="48" x14ac:dyDescent="0.25">
      <c r="A103" s="53" t="s">
        <v>153</v>
      </c>
      <c r="B103" s="52" t="s">
        <v>154</v>
      </c>
      <c r="C103" s="53">
        <v>0</v>
      </c>
      <c r="D103" s="54">
        <v>1004</v>
      </c>
      <c r="E103" s="77" t="s">
        <v>155</v>
      </c>
      <c r="F103" s="53"/>
      <c r="G103" s="102">
        <f>G104</f>
        <v>4985.3999999999996</v>
      </c>
      <c r="H103" s="102">
        <f>H104</f>
        <v>5228.1000000000004</v>
      </c>
      <c r="I103" s="102">
        <f>I104</f>
        <v>5466.9</v>
      </c>
    </row>
    <row r="104" spans="1:9" x14ac:dyDescent="0.25">
      <c r="A104" s="53" t="s">
        <v>156</v>
      </c>
      <c r="B104" s="52" t="s">
        <v>144</v>
      </c>
      <c r="C104" s="53">
        <v>0</v>
      </c>
      <c r="D104" s="54">
        <v>1004</v>
      </c>
      <c r="E104" s="77" t="s">
        <v>155</v>
      </c>
      <c r="F104" s="53">
        <v>300</v>
      </c>
      <c r="G104" s="102">
        <v>4985.3999999999996</v>
      </c>
      <c r="H104" s="102">
        <v>5228.1000000000004</v>
      </c>
      <c r="I104" s="102">
        <v>5466.9</v>
      </c>
    </row>
    <row r="105" spans="1:9" x14ac:dyDescent="0.25">
      <c r="A105" s="66">
        <v>10</v>
      </c>
      <c r="B105" s="67" t="s">
        <v>197</v>
      </c>
      <c r="C105" s="66">
        <v>0</v>
      </c>
      <c r="D105" s="68">
        <v>1100</v>
      </c>
      <c r="E105" s="68"/>
      <c r="F105" s="66"/>
      <c r="G105" s="99">
        <f>G106</f>
        <v>400</v>
      </c>
      <c r="H105" s="99">
        <f>H106</f>
        <v>404.16</v>
      </c>
      <c r="I105" s="99">
        <f>I106</f>
        <v>408.36</v>
      </c>
    </row>
    <row r="106" spans="1:9" x14ac:dyDescent="0.25">
      <c r="A106" s="66" t="s">
        <v>158</v>
      </c>
      <c r="B106" s="67" t="s">
        <v>159</v>
      </c>
      <c r="C106" s="66">
        <v>0</v>
      </c>
      <c r="D106" s="68">
        <v>1101</v>
      </c>
      <c r="E106" s="68"/>
      <c r="F106" s="66"/>
      <c r="G106" s="99">
        <f t="shared" ref="G106:I106" si="16">G107</f>
        <v>400</v>
      </c>
      <c r="H106" s="99">
        <f t="shared" si="16"/>
        <v>404.16</v>
      </c>
      <c r="I106" s="99">
        <f t="shared" si="16"/>
        <v>408.36</v>
      </c>
    </row>
    <row r="107" spans="1:9" ht="60" x14ac:dyDescent="0.25">
      <c r="A107" s="53" t="s">
        <v>160</v>
      </c>
      <c r="B107" s="52" t="s">
        <v>161</v>
      </c>
      <c r="C107" s="53">
        <v>0</v>
      </c>
      <c r="D107" s="54">
        <v>1101</v>
      </c>
      <c r="E107" s="77">
        <v>5120200241</v>
      </c>
      <c r="F107" s="53"/>
      <c r="G107" s="102">
        <f>G108</f>
        <v>400</v>
      </c>
      <c r="H107" s="102">
        <f>H108</f>
        <v>404.16</v>
      </c>
      <c r="I107" s="102">
        <f>I108</f>
        <v>408.36</v>
      </c>
    </row>
    <row r="108" spans="1:9" ht="24" x14ac:dyDescent="0.25">
      <c r="A108" s="53" t="s">
        <v>162</v>
      </c>
      <c r="B108" s="52" t="s">
        <v>62</v>
      </c>
      <c r="C108" s="53">
        <v>0</v>
      </c>
      <c r="D108" s="54">
        <v>1101</v>
      </c>
      <c r="E108" s="77">
        <v>5120200241</v>
      </c>
      <c r="F108" s="53">
        <v>200</v>
      </c>
      <c r="G108" s="102">
        <v>400</v>
      </c>
      <c r="H108" s="102">
        <v>404.16</v>
      </c>
      <c r="I108" s="102">
        <v>408.36</v>
      </c>
    </row>
    <row r="109" spans="1:9" x14ac:dyDescent="0.25">
      <c r="A109" s="66">
        <v>11</v>
      </c>
      <c r="B109" s="67" t="s">
        <v>234</v>
      </c>
      <c r="C109" s="66">
        <v>0</v>
      </c>
      <c r="D109" s="68">
        <v>1200</v>
      </c>
      <c r="E109" s="68"/>
      <c r="F109" s="66"/>
      <c r="G109" s="99">
        <f t="shared" ref="G109:I111" si="17">G110</f>
        <v>1200</v>
      </c>
      <c r="H109" s="99">
        <f t="shared" si="17"/>
        <v>1212.48</v>
      </c>
      <c r="I109" s="99">
        <f t="shared" si="17"/>
        <v>1225.08</v>
      </c>
    </row>
    <row r="110" spans="1:9" x14ac:dyDescent="0.25">
      <c r="A110" s="66" t="s">
        <v>163</v>
      </c>
      <c r="B110" s="67" t="s">
        <v>164</v>
      </c>
      <c r="C110" s="66">
        <v>0</v>
      </c>
      <c r="D110" s="68">
        <v>1202</v>
      </c>
      <c r="E110" s="68"/>
      <c r="F110" s="66"/>
      <c r="G110" s="99">
        <f t="shared" si="17"/>
        <v>1200</v>
      </c>
      <c r="H110" s="99">
        <f t="shared" si="17"/>
        <v>1212.48</v>
      </c>
      <c r="I110" s="99">
        <f t="shared" si="17"/>
        <v>1225.08</v>
      </c>
    </row>
    <row r="111" spans="1:9" ht="60" x14ac:dyDescent="0.25">
      <c r="A111" s="107">
        <v>36902</v>
      </c>
      <c r="B111" s="52" t="s">
        <v>166</v>
      </c>
      <c r="C111" s="53">
        <v>0</v>
      </c>
      <c r="D111" s="54">
        <v>1202</v>
      </c>
      <c r="E111" s="77">
        <v>4570000251</v>
      </c>
      <c r="F111" s="53"/>
      <c r="G111" s="102">
        <f t="shared" si="17"/>
        <v>1200</v>
      </c>
      <c r="H111" s="102">
        <f t="shared" si="17"/>
        <v>1212.48</v>
      </c>
      <c r="I111" s="102">
        <f t="shared" si="17"/>
        <v>1225.08</v>
      </c>
    </row>
    <row r="112" spans="1:9" ht="24" x14ac:dyDescent="0.25">
      <c r="A112" s="53" t="s">
        <v>167</v>
      </c>
      <c r="B112" s="52" t="s">
        <v>62</v>
      </c>
      <c r="C112" s="53">
        <v>0</v>
      </c>
      <c r="D112" s="54">
        <v>1202</v>
      </c>
      <c r="E112" s="77">
        <v>4570000251</v>
      </c>
      <c r="F112" s="53">
        <v>200</v>
      </c>
      <c r="G112" s="102">
        <v>1200</v>
      </c>
      <c r="H112" s="102">
        <v>1212.48</v>
      </c>
      <c r="I112" s="102">
        <v>1225.08</v>
      </c>
    </row>
    <row r="113" spans="1:9" x14ac:dyDescent="0.25">
      <c r="A113" s="62"/>
      <c r="B113" s="74" t="s">
        <v>290</v>
      </c>
      <c r="C113" s="74"/>
      <c r="D113" s="60"/>
      <c r="E113" s="58"/>
      <c r="F113" s="58"/>
      <c r="G113" s="101">
        <f>G9+G28</f>
        <v>119179.1</v>
      </c>
      <c r="H113" s="101">
        <f>H9+H28</f>
        <v>124957.69999999998</v>
      </c>
      <c r="I113" s="101">
        <f>I9+I28</f>
        <v>130631</v>
      </c>
    </row>
    <row r="114" spans="1:9" x14ac:dyDescent="0.25">
      <c r="A114" s="62"/>
      <c r="B114" s="74" t="s">
        <v>291</v>
      </c>
      <c r="C114" s="74"/>
      <c r="D114" s="60"/>
      <c r="E114" s="58"/>
      <c r="F114" s="58"/>
      <c r="G114" s="101">
        <v>0</v>
      </c>
      <c r="H114" s="101">
        <v>2710</v>
      </c>
      <c r="I114" s="101">
        <v>5776</v>
      </c>
    </row>
    <row r="115" spans="1:9" x14ac:dyDescent="0.25">
      <c r="A115" s="62"/>
      <c r="B115" s="74" t="s">
        <v>292</v>
      </c>
      <c r="C115" s="74"/>
      <c r="D115" s="60"/>
      <c r="E115" s="58"/>
      <c r="F115" s="58"/>
      <c r="G115" s="101">
        <v>119179.1</v>
      </c>
      <c r="H115" s="101">
        <v>124957.68000000001</v>
      </c>
      <c r="I115" s="101">
        <v>130631.03999999999</v>
      </c>
    </row>
    <row r="116" spans="1:9" x14ac:dyDescent="0.25">
      <c r="A116" s="5" t="s">
        <v>268</v>
      </c>
      <c r="D116" s="75"/>
      <c r="E116" s="75"/>
      <c r="G116" s="12" t="s">
        <v>239</v>
      </c>
    </row>
    <row r="117" spans="1:9" x14ac:dyDescent="0.25">
      <c r="A117" s="25"/>
    </row>
  </sheetData>
  <mergeCells count="53">
    <mergeCell ref="D1:I1"/>
    <mergeCell ref="A3:I3"/>
    <mergeCell ref="B53:B54"/>
    <mergeCell ref="I17:I18"/>
    <mergeCell ref="I29:I30"/>
    <mergeCell ref="I31:I32"/>
    <mergeCell ref="I43:I44"/>
    <mergeCell ref="I53:I54"/>
    <mergeCell ref="H17:H18"/>
    <mergeCell ref="H29:H30"/>
    <mergeCell ref="H31:H32"/>
    <mergeCell ref="H43:H44"/>
    <mergeCell ref="H53:H54"/>
    <mergeCell ref="G43:G44"/>
    <mergeCell ref="A31:A32"/>
    <mergeCell ref="C31:C32"/>
    <mergeCell ref="G98:G101"/>
    <mergeCell ref="A53:A54"/>
    <mergeCell ref="C53:C54"/>
    <mergeCell ref="D53:D54"/>
    <mergeCell ref="E53:E54"/>
    <mergeCell ref="F53:F54"/>
    <mergeCell ref="G53:G54"/>
    <mergeCell ref="A98:A101"/>
    <mergeCell ref="C98:C101"/>
    <mergeCell ref="D98:D101"/>
    <mergeCell ref="E98:E101"/>
    <mergeCell ref="F98:F101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A4:I4"/>
    <mergeCell ref="H98:H101"/>
    <mergeCell ref="I98:I101"/>
    <mergeCell ref="B98:B101"/>
    <mergeCell ref="G29:G30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</mergeCells>
  <pageMargins left="0.31496062992125984" right="0.31496062992125984" top="0.35433070866141736" bottom="0.35433070866141736" header="0.31496062992125984" footer="0.31496062992125984"/>
  <pageSetup paperSize="9" scale="8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 Доходы 2023,2024,2025</vt:lpstr>
      <vt:lpstr>Прил 2 Ведомструктура расх 2023</vt:lpstr>
      <vt:lpstr>Прил 3 Распред бюдж ассигн 2022</vt:lpstr>
      <vt:lpstr>Прил 4 Источ фин деф бюдж 2022</vt:lpstr>
      <vt:lpstr>Прил 5 Распред бюдж ассигн 2023</vt:lpstr>
      <vt:lpstr>'Прил 4 Источ фин деф бюдж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Пользователь</cp:lastModifiedBy>
  <cp:lastPrinted>2022-11-25T13:19:12Z</cp:lastPrinted>
  <dcterms:created xsi:type="dcterms:W3CDTF">2021-11-18T12:00:09Z</dcterms:created>
  <dcterms:modified xsi:type="dcterms:W3CDTF">2022-11-25T13:19:21Z</dcterms:modified>
</cp:coreProperties>
</file>